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balbino\Downloads\"/>
    </mc:Choice>
  </mc:AlternateContent>
  <xr:revisionPtr revIDLastSave="0" documentId="13_ncr:1_{A690102D-28FC-4A25-A414-469010E2CB5E}" xr6:coauthVersionLast="47" xr6:coauthVersionMax="47" xr10:uidLastSave="{00000000-0000-0000-0000-000000000000}"/>
  <bookViews>
    <workbookView xWindow="-110" yWindow="-110" windowWidth="19420" windowHeight="10300" tabRatio="761" firstSheet="82" activeTab="88" xr2:uid="{00000000-000D-0000-FFFF-FFFF00000000}"/>
  </bookViews>
  <sheets>
    <sheet name="Jun-16" sheetId="1" r:id="rId1"/>
    <sheet name="Jul-16" sheetId="2" r:id="rId2"/>
    <sheet name="Ago-16" sheetId="3" r:id="rId3"/>
    <sheet name="Set-16" sheetId="4" r:id="rId4"/>
    <sheet name="Out-16" sheetId="5" r:id="rId5"/>
    <sheet name="Nov-16" sheetId="6" r:id="rId6"/>
    <sheet name="Dez-16" sheetId="7" r:id="rId7"/>
    <sheet name="Jan-17" sheetId="8" r:id="rId8"/>
    <sheet name="Fev-2017" sheetId="9" r:id="rId9"/>
    <sheet name="Mar-2017" sheetId="10" r:id="rId10"/>
    <sheet name="Abr-17" sheetId="11" r:id="rId11"/>
    <sheet name="Mai-17" sheetId="12" r:id="rId12"/>
    <sheet name="Jun-17" sheetId="13" r:id="rId13"/>
    <sheet name="Jul-17" sheetId="14" r:id="rId14"/>
    <sheet name="Ago-17" sheetId="15" r:id="rId15"/>
    <sheet name="Set-17" sheetId="16" r:id="rId16"/>
    <sheet name="Out-17" sheetId="17" r:id="rId17"/>
    <sheet name="Nov-17" sheetId="18" r:id="rId18"/>
    <sheet name="Dez-17" sheetId="19" r:id="rId19"/>
    <sheet name="Jan-18" sheetId="20" r:id="rId20"/>
    <sheet name="Fev-18" sheetId="21" r:id="rId21"/>
    <sheet name="Mar-18" sheetId="22" r:id="rId22"/>
    <sheet name="Abr-18" sheetId="23" r:id="rId23"/>
    <sheet name="Mai-18" sheetId="24" r:id="rId24"/>
    <sheet name="Jun-18" sheetId="25" r:id="rId25"/>
    <sheet name="Jul-18" sheetId="26" r:id="rId26"/>
    <sheet name="Ago-18" sheetId="27" r:id="rId27"/>
    <sheet name="Set-18" sheetId="28" r:id="rId28"/>
    <sheet name="Out-18" sheetId="29" r:id="rId29"/>
    <sheet name="Nov-18" sheetId="30" r:id="rId30"/>
    <sheet name="Dez-18" sheetId="31" r:id="rId31"/>
    <sheet name="Jan-19" sheetId="32" r:id="rId32"/>
    <sheet name="Fev-19" sheetId="33" r:id="rId33"/>
    <sheet name="Mar-19" sheetId="34" r:id="rId34"/>
    <sheet name="Abr-19" sheetId="35" r:id="rId35"/>
    <sheet name="Mai-19" sheetId="36" r:id="rId36"/>
    <sheet name="Jun-19 " sheetId="37" r:id="rId37"/>
    <sheet name="Jul-19 " sheetId="38" r:id="rId38"/>
    <sheet name="Ago-19" sheetId="39" r:id="rId39"/>
    <sheet name="Set-19 " sheetId="40" r:id="rId40"/>
    <sheet name="Out-19" sheetId="41" r:id="rId41"/>
    <sheet name="Nov-19" sheetId="42" r:id="rId42"/>
    <sheet name="Dez-19" sheetId="43" r:id="rId43"/>
    <sheet name="Jan-20" sheetId="44" r:id="rId44"/>
    <sheet name="Fev-20" sheetId="45" r:id="rId45"/>
    <sheet name="Mar-20" sheetId="46" r:id="rId46"/>
    <sheet name="Abr-20" sheetId="47" r:id="rId47"/>
    <sheet name="Mai-20" sheetId="48" r:id="rId48"/>
    <sheet name="Jun-20" sheetId="49" r:id="rId49"/>
    <sheet name="Jul-20" sheetId="50" r:id="rId50"/>
    <sheet name="Ago-20" sheetId="51" r:id="rId51"/>
    <sheet name="Set-20" sheetId="52" r:id="rId52"/>
    <sheet name="Out-20" sheetId="53" r:id="rId53"/>
    <sheet name="Nov-20" sheetId="54" r:id="rId54"/>
    <sheet name="Dez-20" sheetId="55" r:id="rId55"/>
    <sheet name="Jan-21" sheetId="56" r:id="rId56"/>
    <sheet name="Fev-21" sheetId="57" r:id="rId57"/>
    <sheet name="Mar-21" sheetId="58" r:id="rId58"/>
    <sheet name="Abr-21" sheetId="59" r:id="rId59"/>
    <sheet name="Mai-21" sheetId="60" r:id="rId60"/>
    <sheet name="Jun-21" sheetId="61" r:id="rId61"/>
    <sheet name="Jul-21" sheetId="62" r:id="rId62"/>
    <sheet name="Ago-21" sheetId="63" r:id="rId63"/>
    <sheet name="Set-21" sheetId="64" r:id="rId64"/>
    <sheet name="Out-21" sheetId="65" r:id="rId65"/>
    <sheet name="NOV-21" sheetId="66" r:id="rId66"/>
    <sheet name="DEZ-21" sheetId="67" r:id="rId67"/>
    <sheet name="JAN-22" sheetId="68" r:id="rId68"/>
    <sheet name="FEV-22" sheetId="69" r:id="rId69"/>
    <sheet name="MAR-22" sheetId="70" r:id="rId70"/>
    <sheet name="ABR-22" sheetId="71" r:id="rId71"/>
    <sheet name="MAI-2022" sheetId="73" r:id="rId72"/>
    <sheet name="JUN-2022" sheetId="75" r:id="rId73"/>
    <sheet name="JUL-2022" sheetId="74" r:id="rId74"/>
    <sheet name="AGO-2022" sheetId="76" r:id="rId75"/>
    <sheet name="SET-2022" sheetId="77" r:id="rId76"/>
    <sheet name="OUT-2022" sheetId="78" r:id="rId77"/>
    <sheet name="NOV-2022" sheetId="79" r:id="rId78"/>
    <sheet name="DEZ-2022" sheetId="80" r:id="rId79"/>
    <sheet name="JAN-2023" sheetId="81" r:id="rId80"/>
    <sheet name="FEV-2023" sheetId="82" r:id="rId81"/>
    <sheet name="MAR-2023" sheetId="83" r:id="rId82"/>
    <sheet name="ABR-2023" sheetId="84" r:id="rId83"/>
    <sheet name="MAI-2023" sheetId="85" r:id="rId84"/>
    <sheet name="JUN-2023" sheetId="86" r:id="rId85"/>
    <sheet name="JUL-2023" sheetId="87" r:id="rId86"/>
    <sheet name="AGO-2023" sheetId="88" r:id="rId87"/>
    <sheet name="SET-2023" sheetId="89" r:id="rId88"/>
    <sheet name="OUT-2023" sheetId="90" r:id="rId89"/>
    <sheet name="REQ. TCE-21" sheetId="72" r:id="rId90"/>
  </sheets>
  <definedNames>
    <definedName name="_xlnm.Print_Area" localSheetId="0">'Jun-16'!$A$1:$G$6</definedName>
    <definedName name="_xlnm.Print_Area" localSheetId="36">'Jun-19 '!$A$1:$I$11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7" l="1"/>
  <c r="H7" i="31" l="1"/>
  <c r="H6" i="31"/>
  <c r="H12" i="28" l="1"/>
  <c r="H10" i="27" l="1"/>
  <c r="H9" i="27"/>
  <c r="H20" i="25"/>
  <c r="H18" i="25"/>
  <c r="H17" i="25"/>
  <c r="H16" i="25"/>
  <c r="H15" i="25"/>
  <c r="H9" i="25" l="1"/>
  <c r="G7" i="13" l="1"/>
  <c r="G9" i="11"/>
  <c r="G8" i="11"/>
  <c r="G7" i="10"/>
  <c r="G11" i="6"/>
  <c r="G10" i="6"/>
  <c r="G9" i="6"/>
</calcChain>
</file>

<file path=xl/sharedStrings.xml><?xml version="1.0" encoding="utf-8"?>
<sst xmlns="http://schemas.openxmlformats.org/spreadsheetml/2006/main" count="2012" uniqueCount="423">
  <si>
    <t>ANEXO</t>
  </si>
  <si>
    <t>CARGO</t>
  </si>
  <si>
    <t>DATA</t>
  </si>
  <si>
    <t>DESTINO</t>
  </si>
  <si>
    <t>MOTIVO</t>
  </si>
  <si>
    <t>VALOR DIÁRIAS</t>
  </si>
  <si>
    <t>NOME DO FAVORECIDO</t>
  </si>
  <si>
    <t>RESOLUÇÃO  SG-19, DE 20/04/2016</t>
  </si>
  <si>
    <t>Assessora de Previdência Complementar I</t>
  </si>
  <si>
    <t>Araçatuba/Bauru/Botucatu</t>
  </si>
  <si>
    <t>VALOR PASSAGEM AÉREA</t>
  </si>
  <si>
    <t>Ribeirão Preto/São José do Rio Preto/Limeira</t>
  </si>
  <si>
    <t>Carlos Henrique Flory</t>
  </si>
  <si>
    <t>Diretor Presidente</t>
  </si>
  <si>
    <t>13/07/2016 a 14/07/2016</t>
  </si>
  <si>
    <t>Diretora de Relacionamento Institucional</t>
  </si>
  <si>
    <t>Renata Malpica Caldeira Tanuoe</t>
  </si>
  <si>
    <t>Assessor em Previdência Complementar III</t>
  </si>
  <si>
    <t>Brasília/DF</t>
  </si>
  <si>
    <t>Patrícia  Sales de Oliveira Costa</t>
  </si>
  <si>
    <t>mês de referencia: julho/2016</t>
  </si>
  <si>
    <t>mês de referencia: agosto/2016</t>
  </si>
  <si>
    <t>Rio de Janeiro/RJ</t>
  </si>
  <si>
    <t>14/08/2016 a 15/08/2016</t>
  </si>
  <si>
    <t>mês de referencia: setembro/2016</t>
  </si>
  <si>
    <t>Participação em mesa redonda no seminário "A Governança dos Fundos de Pensão: Discussão sobre os Projetos de Lei" no escritório do BNDES na cidade do Rio de Janeiro/RJ</t>
  </si>
  <si>
    <t>Florianópolis/SC</t>
  </si>
  <si>
    <t xml:space="preserve"> Participação no 37º Congresso Brasileiro de Fundos de Pensão, promovido pela ABRAPP, na cidade de Florianópolis/SC</t>
  </si>
  <si>
    <t>mês de referencia: outubro/2016</t>
  </si>
  <si>
    <t>11/09/2016 a 14/09/2016</t>
  </si>
  <si>
    <t>mês de referencia: novembro/2016</t>
  </si>
  <si>
    <t>06/11/2016 a 08/11/2016</t>
  </si>
  <si>
    <t>06/06/2016 a 09/06/2016</t>
  </si>
  <si>
    <t>20/06/2016 a 23/06/2016</t>
  </si>
  <si>
    <t>Bauru/SP</t>
  </si>
  <si>
    <t>16/11/2016 a 17/11/2016</t>
  </si>
  <si>
    <t>Campinas/SP</t>
  </si>
  <si>
    <t>Participar em palestra (representar o Diretor-Presidente da SP-PREVCOM) na Universidade de Campinas - UNICAMP e Administrar treinamento em RHs na unidade Centro Paula Souza CEETPS na cidade de Campinas/SP</t>
  </si>
  <si>
    <t>Ribeirão Preto/SP</t>
  </si>
  <si>
    <t>23/11/2016 a 25/11/2016</t>
  </si>
  <si>
    <t>Lylian Fernandes Duarte</t>
  </si>
  <si>
    <t>Assistente Técnico Previdência Complementar IV</t>
  </si>
  <si>
    <t>Josilda Andrade Dionísio da Silva</t>
  </si>
  <si>
    <t>Recife/PE</t>
  </si>
  <si>
    <t>28/11/2016 a 01/12/2016</t>
  </si>
  <si>
    <t xml:space="preserve">Participar em Reunião Técnica como membro do GT-OP sobre o E-social para Órgãos Públicos a ser realizado em Recife/PE, visando adaptação ao E-social para unificação de envio de informações pelo empregadores, conduzida pelo Comitê Gestor do E-social composto por representantes da Secretaria da Receita Federal do Brasil, Ministério do Trabalho, Secretaria de Politicas Previdenciárias do Ministério da Fazenda, Instituto Nacional de Seguro Social e Caixa Econômica Federal </t>
  </si>
  <si>
    <t>Bauru/SP e São Jose do Rio Preto/SP</t>
  </si>
  <si>
    <t>30/11/2016 a 02/12/2016</t>
  </si>
  <si>
    <t>Participar em reunião extraordinária do Comitê Fundos de Pensão dos Servidores Públicos na sede da PREVIC em Brasília/DF</t>
  </si>
  <si>
    <t>Realizar  reuniões técnicas e palestras  na Fundação Casa e no HC em Ribeirão Preto/SP, no  DER de São José do Rio Preto/SP e na UNICAMP em Limeira/SP</t>
  </si>
  <si>
    <t>Realizar palestras e  reuniões técnicas na UNESP em Araçatuba/SP, USP em Bauru/SP e no HC em Botucatu/SP</t>
  </si>
  <si>
    <t>Participação em reunião na PREVIC em Brasília/DF</t>
  </si>
  <si>
    <t>Mércia Marques Lopes</t>
  </si>
  <si>
    <t>mês de referencia: dezembro/2016</t>
  </si>
  <si>
    <t>Marilia/SP</t>
  </si>
  <si>
    <t>14/12/2016 a 15/12/2016</t>
  </si>
  <si>
    <t>Administrar treinamento em RHs e palestras nas unidades do Centro Paula Souza CEETPS na cidade de Marilia/SP</t>
  </si>
  <si>
    <t>Administrar treinamento em RHs e palestras nas unidades do Centro Paula Souza CEETPS na cidade de Bauru/SP</t>
  </si>
  <si>
    <t>mês de referencia: janeiro/2017</t>
  </si>
  <si>
    <t>mês de referencia: fevereiro/2017</t>
  </si>
  <si>
    <t>mês de referencia: março/2017</t>
  </si>
  <si>
    <t>s/despesa</t>
  </si>
  <si>
    <t xml:space="preserve">Carlos Henrique Flory </t>
  </si>
  <si>
    <t>06/03 e 07/03/2017</t>
  </si>
  <si>
    <t>Porto Velho no Estado de Rondônia/RO</t>
  </si>
  <si>
    <t>Patrícia Sales de Oliveira Costa</t>
  </si>
  <si>
    <t>Birigui/SP</t>
  </si>
  <si>
    <t>Participação como palestrante no evento " Regime Próprio e seus Desafios", promovido pela BiriguiPrev na Câmara Municipal de Birigui</t>
  </si>
  <si>
    <t xml:space="preserve"> Brasília/DF</t>
  </si>
  <si>
    <t>24/04 a 27/04/2017</t>
  </si>
  <si>
    <t xml:space="preserve">Participar em Reunião Técnica do GT-OP sobre o E-social para Órgãos Públicos , visando adaptação ao E-social para unificação de envio de informações pelo empregadores, conduzida pelo Comitê Gestor do E-social composto por representantes da Secretaria da Receita Federal do Brasil, Ministério do Trabalho, Secretaria de Politicas Previdenciárias do Ministério da Fazenda, Instituto Nacional de Seguro Social e Caixa Econômica Federal </t>
  </si>
  <si>
    <t xml:space="preserve">Participar em Reunião Técnica do GT-OP sobre o E-social para Órgãos Públicos, visando adaptação ao E-social para unificação de envio de informações pelo empregadores, conduzida pelo Comitê Gestor do E-social composto por representantes da Secretaria da Receita Federal do Brasil, Ministério do Trabalho, Secretaria de Politicas Previdenciárias do Ministério da Fazenda, Instituto Nacional de Seguro Social e Caixa Econômica Federal </t>
  </si>
  <si>
    <t>mês de referencia: abril/2017</t>
  </si>
  <si>
    <t>mês de referencia: maio/2017</t>
  </si>
  <si>
    <t xml:space="preserve"> Rio de Janeiro/RJ</t>
  </si>
  <si>
    <t>Participação no dia 09/05/2017 em reunião entre as coordenadores das Comissões Técnicas Nacionais de Comunicação, Relacionamento e Educação Financeira da ABRAPP, Palestrante nos dias 10/05 e 11/05/2017 no 2º Encontro Nacional de Comunicação, Relacionamento e Educação da Previdência Complementar Fechada e Participação no dia 12/05/2017 na reunião da Comissão Técnica Nacional de Comunicação e Marketing</t>
  </si>
  <si>
    <t xml:space="preserve"> 09/05 a 14/05/2017</t>
  </si>
  <si>
    <t>mês de referencia: junho/2017</t>
  </si>
  <si>
    <t>20/06 e 21/06/2017</t>
  </si>
  <si>
    <t>22/06 e 23/06/2017</t>
  </si>
  <si>
    <t>Belo Horizonte/MG</t>
  </si>
  <si>
    <t>Participação  da reunião na Secretaria Municipal de Gestão Previdenciária de Belo Horizonte/MG</t>
  </si>
  <si>
    <t>Participação 2º Seminário da Subsecretaria do Regime de Previdência Complementar " A Longevidade da População, as perspectivas e as oportunidades de expansão para a Previdência Complementar"</t>
  </si>
  <si>
    <t>Participação como palestrante em eventos de esclarecimentos sobre a implantação de Previdência Complementar no Governo de Rondônia/RO</t>
  </si>
  <si>
    <t>Participação em eventos de esclarecimentos sobre a implantação de Previdência Complementar no Governo de Rondônia/RO</t>
  </si>
  <si>
    <t>Participação na 59º Reunião Ordinária do Conselho Nacional dos Dirigentes dos Regimes Próprios da Previdência Social CONAPREV</t>
  </si>
  <si>
    <t>Participação como palestrante na 59º Reunião Ordinária do Conselho Nacional dos Dirigentes dos Regimes Próprios da Previdência Social CONAPREV</t>
  </si>
  <si>
    <t>20/03 e 21/03/2017</t>
  </si>
  <si>
    <t>06/04 e 07/04/2017</t>
  </si>
  <si>
    <t>02/07 a 05/07/2017</t>
  </si>
  <si>
    <t>Participação em reunião na Superintendência Nacional de Previdência Complementar - PREVIC</t>
  </si>
  <si>
    <t>mês de referencia: julho/2017</t>
  </si>
  <si>
    <t>Participação em reunião do Conselho Superior Previdenciário no Estado de Rondônia/RO</t>
  </si>
  <si>
    <t>mês de referencia: agosto/2017</t>
  </si>
  <si>
    <t>16/08 a 17/08/2017</t>
  </si>
  <si>
    <t>Participar no IV Encontro Nacional de Tecnologia da Informação da Previdência Complementar Fechada, promovido pela ABRAPP</t>
  </si>
  <si>
    <t>Angelita de Almeida Oliveira</t>
  </si>
  <si>
    <t>Curitiba/PR</t>
  </si>
  <si>
    <t>Participar VII Encontro Nacional dos Contabilistas das Entidades Fechadas de Previdência Complementar, promovido pela ABRAPP</t>
  </si>
  <si>
    <t>24/08 a 25/08/2017</t>
  </si>
  <si>
    <t>VALOR TAXI</t>
  </si>
  <si>
    <t>mês de referencia: setembro/2017</t>
  </si>
  <si>
    <t>mês de referencia: outubro/2017</t>
  </si>
  <si>
    <t>mês de referencia: novembro/2017</t>
  </si>
  <si>
    <t>27/11 a 28/11/2017</t>
  </si>
  <si>
    <t>Participação no Seminário Internacional Previdência Complementar: Uma visão de futuro, promovido pela Subsecretaria do Regime de Previdência Complementar</t>
  </si>
  <si>
    <t>Karina Damião Hirano</t>
  </si>
  <si>
    <t>Diretora Administrativa</t>
  </si>
  <si>
    <t>Participação da Reunião na sede da PREVI para discussão das ESI - Entidades Sistematicamente Importantes</t>
  </si>
  <si>
    <t>s/diária</t>
  </si>
  <si>
    <t>Karina Marçon Spechoto Leite</t>
  </si>
  <si>
    <t>Diretora de Seguridade</t>
  </si>
  <si>
    <t xml:space="preserve">Reunião na Superintendência Nacional de Previdência Complementar - PREVIC com o Diretor de Licenciamento (Multipatrocinados - Municípios) </t>
  </si>
  <si>
    <t>mês de referencia: dezembro/2017</t>
  </si>
  <si>
    <t>mês de referencia: janeiro/2018</t>
  </si>
  <si>
    <t>mês de referencia: fevereiro/2018</t>
  </si>
  <si>
    <t xml:space="preserve">Participação no "Desafios e Perspectivas para os FPIS no Brasil", promovido pela Petros/Previ/Funcef </t>
  </si>
  <si>
    <t>mês de referencia: março/2018</t>
  </si>
  <si>
    <t>Campo Grande/MS</t>
  </si>
  <si>
    <t>mês de referencia: abril/2018</t>
  </si>
  <si>
    <t>19 e 20/04/2018</t>
  </si>
  <si>
    <t>Participação na 62º Reunião Ordinária do Conselho Nacional dos Dirigentes de Regimes Próprios de Previdência Social - CONAPREV</t>
  </si>
  <si>
    <t xml:space="preserve">Participação de reunião visando tratativas e estudos no sentido de criar a Previdência Complementar Sul-Mato-Grossense, realizada na Agencia de Previdência Social do Mato Grosso do Sul - AGEPREV MS </t>
  </si>
  <si>
    <t>mês de referencia: maio/2018</t>
  </si>
  <si>
    <t>Botucatu/SP</t>
  </si>
  <si>
    <t>Realizar palestras para prestar esclarecimentos aos servidores titulares de cargos efetivos da UNESP da Faculdade de Medicina Veterinária e Zootécnica do Campus de Botucatu/SP</t>
  </si>
  <si>
    <t>Guarujá/SP</t>
  </si>
  <si>
    <t>Realizar palestras e treinamento junto aos RHs das unidades de ensino do Centro Paula Souza - CPS da Baixada Guarujá/SP, decorrente da alteração de regulamento, tais como a adesão de servidores anteriores e adesão automática</t>
  </si>
  <si>
    <t>Participação da 5ª Semana Nacional de Educação Financeira, promovido pelo Comitê Nacional de Educação Financeira (Conef), realizado no dia 14/05/2018 no auditório do Banco Central do Brasil</t>
  </si>
  <si>
    <t>mês de referencia: junho/2018</t>
  </si>
  <si>
    <t>04/06 a 06/06/2018</t>
  </si>
  <si>
    <t xml:space="preserve"> Josilda Andrade Dionísio da Silva</t>
  </si>
  <si>
    <t xml:space="preserve"> Pindamonhangaba/SP</t>
  </si>
  <si>
    <t>15/05 e 16/05/2018</t>
  </si>
  <si>
    <t>22/05 a 23/05/2018</t>
  </si>
  <si>
    <t>Participação no 12º CONANCEP - Congresso Nacional da ANCEP "A Importância dos Indicadores e Demonstrativos Contábeis na Gestão e Supervisão da Previdência Complementar"</t>
  </si>
  <si>
    <t>Sorocaba/SP e Americana/SP</t>
  </si>
  <si>
    <t>Realizar palestras e treinamento junto aos RHs das unidades de ensino do Centro Paula Souza - CPS de Pindamonhangaba/SP, decorrente da alteração de regulamento, tais como a adesão de servidores anteriores e adesão automática</t>
  </si>
  <si>
    <t>Realizar palestras e treinamento junto aos RHs das unidades de ensino do Centro Paula Souza - CPS de Sorocaba/SP e Americana/SP, decorrente da alteração de regulamento, tais como a adesão de servidores anteriores e adesão automática</t>
  </si>
  <si>
    <t>05/06 a 07/06/2018</t>
  </si>
  <si>
    <t>13/06 a 15/06/2018</t>
  </si>
  <si>
    <t xml:space="preserve"> Garça/SP</t>
  </si>
  <si>
    <t>Realizar palestras e treinamento junto aos RHs das unidades de ensino do Centro Paula Souza - CPS de Garça/SP, decorrente da alteração de regulamento, tais como a adesão de servidores anteriores e adesão automática</t>
  </si>
  <si>
    <t>11/06 e 13/06/2018</t>
  </si>
  <si>
    <t>18/06 e 21/06/2018</t>
  </si>
  <si>
    <t xml:space="preserve"> Franca/SP</t>
  </si>
  <si>
    <t>Realizar palestras e treinamento junto aos RHs das unidades de ensino do Centro Paula Souza - CPS de Franca/SP, decorrente da alteração de regulamento, tais como a adesão de servidores anteriores e adesão automática</t>
  </si>
  <si>
    <t>20/06 a 22/06/2018</t>
  </si>
  <si>
    <t>Participação no 1º Workshop e-Social para Órgãos Públicos, promovido pelo Comitê Gestor do e-Social</t>
  </si>
  <si>
    <t>Participação no 1º evento CONAPRESP - Congresso Nacional de Previdência dos Servidores Públicos</t>
  </si>
  <si>
    <t>28/06 a 29/06/2018</t>
  </si>
  <si>
    <t>ok</t>
  </si>
  <si>
    <t>Porto Velho/RO</t>
  </si>
  <si>
    <t>Assessora de Previdência Complementar III</t>
  </si>
  <si>
    <t>Fabiana Cristina Ishikawa Raniero</t>
  </si>
  <si>
    <t>Sandra Regina Bidin Pavan Firmiano</t>
  </si>
  <si>
    <t>Elenice de Almeida Cordeiro</t>
  </si>
  <si>
    <t>Assistente Técnico Previdência Complementar III</t>
  </si>
  <si>
    <t xml:space="preserve">Haidee Nunes Pereira </t>
  </si>
  <si>
    <t>mês de referencia: julho/2018</t>
  </si>
  <si>
    <t>02/07 a 04/07/2018</t>
  </si>
  <si>
    <t>Realizar palestras e treinamento junto aos RHs das unidades de ensino do Centro Paula Souza - CPS de Ribeirão Preto/SP, decorrente da alteração de regulamento, tais como a adesão de servidores anteriores e adesão automática</t>
  </si>
  <si>
    <t>Realizar palestras e treinamento junto aos RHs das unidades de ensino do Centro Paula Souza - CPS de São Jose do Rio Preto/SP, decorrente da alteração de regulamento, tais como a adesão de servidores anteriores e adesão automática</t>
  </si>
  <si>
    <t xml:space="preserve"> Thiago Roberto Salgado Murakami</t>
  </si>
  <si>
    <t>Assistente em Previdência Complementar</t>
  </si>
  <si>
    <t>São Jose do Rio Preto/SP</t>
  </si>
  <si>
    <t>09/07 a 13/07/2018</t>
  </si>
  <si>
    <t>Presidente Prudente/SP</t>
  </si>
  <si>
    <t>Realizar palestras e treinamento junto aos RHs das unidades de ensino do Centro Paula Souza - CPS de Presidente Prudente/SP, decorrente da alteração de regulamento, tais como a adesão de servidores anteriores e adesão automática</t>
  </si>
  <si>
    <t>mês de referencia: agosto/2018</t>
  </si>
  <si>
    <t>20/08 a 22/08/2018</t>
  </si>
  <si>
    <t>Luiz Henrique Eleutério Mendes</t>
  </si>
  <si>
    <t>Assistente Técnico Previdência Complementar I</t>
  </si>
  <si>
    <t>Rubens Antonio Dalla Pria</t>
  </si>
  <si>
    <t>23/08 e 24/08/2018</t>
  </si>
  <si>
    <t>Vitória/ES</t>
  </si>
  <si>
    <t>Participação em reunião com o Diretor de Licenciamento Carlos Marne da PREVIC, visando tratativas de convenio de adesão com entes Federativos</t>
  </si>
  <si>
    <t>Participação no seminário FUNPRESP "A Previdência Complementar dos Servidores Públicos", para representar o Senhor Presidente</t>
  </si>
  <si>
    <t>Participação em Audiência Publica 02/2018 sobre o tema Governança do Regime de Previdência Complementar - RPC operado pela Entidades Fechadas de Previdência Complementar - EFPC, no Auditório Principal  do Ministério do Trabalho e do Ministério da Fazenda</t>
  </si>
  <si>
    <t>Realizar palestras e treinamento junto a Coordenadoria de Assistência Técnica Integral - Cati em Campinas/SP, visando instruir novos servidores sobre regras de contribuição de aposentadoria</t>
  </si>
  <si>
    <t>Participação como no dia 16/08/2018 no XII Congresso de Municípios do Noroeste Paulista, promovido pela AMA - Associação dos Municípios da Araraquarense sobre o tema "O Município é de Todos"</t>
  </si>
  <si>
    <t>Participação no "Seminário Nacional EFD-REINF para Órgãos Públicos, na sede do Tribunal Superior Eleitoral</t>
  </si>
  <si>
    <t>Participação na 63ª Reunião Ordinária do Conselho Nacional dos Dirigentes de Regimes Próprios de Previdência Social - CONAPREV</t>
  </si>
  <si>
    <t>Santos/SP</t>
  </si>
  <si>
    <t>Participação como palestrante no dia 16/08/2018 no XII Congresso de Municípios do Noroeste Paulista, promovido pela AMA - Associação dos Municípios da Araraquarense sobre o tema "O Município é de Todos"</t>
  </si>
  <si>
    <t xml:space="preserve">Angelita de Almeida Oliveira </t>
  </si>
  <si>
    <t>Participação na Reunião para tratativa de "Previdência Complementar no Município"</t>
  </si>
  <si>
    <t>Joseane da Silva Prado</t>
  </si>
  <si>
    <t>Participação no Seminário "Boas Práticas de Auditoria Interna e Independente em Fundos de Pensão" no Auditório do Ministério da Fazenda/Trabalho</t>
  </si>
  <si>
    <t>VALOR DESLOCAMENTO</t>
  </si>
  <si>
    <t xml:space="preserve">VALOR PASSAGEM AÉREA </t>
  </si>
  <si>
    <t>VALOR PASSAGEM RODOVIÁRIA</t>
  </si>
  <si>
    <t>VALOR DIÁRIA</t>
  </si>
  <si>
    <t>Veículo PREVCOM</t>
  </si>
  <si>
    <t>mês de referencia: setembro/2018</t>
  </si>
  <si>
    <t>Paulo Roberto da Rosa</t>
  </si>
  <si>
    <t>05/09 a 06/09/2018</t>
  </si>
  <si>
    <t>Assessora de Previdência Complementar II</t>
  </si>
  <si>
    <t>10/09 a 12/09/2018</t>
  </si>
  <si>
    <t>19/09 a 20/09/2018</t>
  </si>
  <si>
    <t>24/09 a 28/09/2018</t>
  </si>
  <si>
    <t>Lucas Rodrigues Andrade</t>
  </si>
  <si>
    <t>Assistente Técnico Previdência Complementar II</t>
  </si>
  <si>
    <t>24/09 e 25/09/2018</t>
  </si>
  <si>
    <t>Cuiabá/MT</t>
  </si>
  <si>
    <t xml:space="preserve">Realização de palestras elucidativas com servidores de Mato Grosso em Cuiabá/MT </t>
  </si>
  <si>
    <t xml:space="preserve"> Tania Ricardo Alves</t>
  </si>
  <si>
    <t>Participação em reunião com Governador de Rondônia, juntamente com Dr. Flory, visando assinatura de Termo de Adesão PREVCOM RO</t>
  </si>
  <si>
    <t>Participação de reunião no IPERON - "Instituto de Previdencia do Estado de Rondonia", visando a operacionalização das Adesões PREVCOM RO</t>
  </si>
  <si>
    <t>Realizar palestras elucidativas aos Rhs e servidores de Rondonia em Porto Velho/RO, visando a operacionalização das Adesões PREVCOM RO</t>
  </si>
  <si>
    <t>mês de referencia: outubro/2018</t>
  </si>
  <si>
    <t>Participação no evento de  Workshop de Educação Financeira cujo tema: Previdência Complementar a Caminho para a Sustentabilidade Financeira, realizado no dia 25/10/2018 no campus da UNESP de São José do Rio Preto/SP</t>
  </si>
  <si>
    <t>São José do Rio Preto/SP</t>
  </si>
  <si>
    <t>Participação no 39º Congresso Brasileiro da Previdência Complementar Fechada " Disruptura e o mundo do novo Século", realizado nos dias 10 a 12/09/2018 em Florianópolis/SC.</t>
  </si>
  <si>
    <t>Participação no 12º Congresso Brasileiro de Atuária, realizado nos dias 05 e 06/09/2018 pelo IBA – Instituto Brasileiro de Atuária, realizado no Hotel Hilton no Rio de Janeiro/RJ</t>
  </si>
  <si>
    <t xml:space="preserve">Participação em palestra sobre o tema "Previdencia Complememtar" na 9ª Reunião do Conselho de Desenvolvimento da Região Metropolitana de Ribeirão Preto, realizado no dia 03/09/2018 na sede da Associação de Engenharia, Arquitetura e Agronomia de Ribeirão Preto/SP </t>
  </si>
  <si>
    <t xml:space="preserve">Participação como palestante sobre o tema "Previdencia Complememtar" na 9ª Reunião do Conselho de Desenvolvimento da Região Metropolitana de Ribeirão Preto, realizado no dia 03/09/2018 na sede da Associação de Engenharia, Arquitetura e Agronomia de Ribeirão Preto/SP </t>
  </si>
  <si>
    <t xml:space="preserve">Participação como palestrante sobre o tema "Capitalização Previdenciária" a ser realizado no 3º fórum Conjunto da Diretoria Executive e dos Conselhos Deliberativo e Fiscal da AFPESP, realizado no dia 04/10/2018 no Guarujá/SP </t>
  </si>
  <si>
    <t xml:space="preserve">Participação no evento sobre o tema "Capitalização Previdenciária" a ser realizado no 3º fórum Conjunto da Diretoria Executive e dos Conselhos Deliberativo e Fiscal da AFPESP, realizado no dia 04/10/2018 no Guarujá/SP </t>
  </si>
  <si>
    <t>mês de referencia: novembro/2018</t>
  </si>
  <si>
    <t>Pilar do Sul/SP</t>
  </si>
  <si>
    <t>Participação em reunião do Conselho de Desenvolvimento da Região Metropolitana de Sorocaba, visando apresentar institucionalmente a SP-PREVCOM aos conselhos, realizado no dia 13/11/2018 em Pilar do Sul/SP</t>
  </si>
  <si>
    <t>Fortaleza/CE</t>
  </si>
  <si>
    <t>Participação na 64º  Reunião Ordinária do Conselho Nacional dos Dirigentes de Regimes Próprios de Previdência Social - CONAPREV, realizado nos dias 29 e 30/11/2018 em Fortaleza/CE</t>
  </si>
  <si>
    <t>29/11 a 30/11/2018</t>
  </si>
  <si>
    <t>28/11 a 29/11/2018</t>
  </si>
  <si>
    <t>Participação para ministrar palestra sobre a Adesão à Previdência Complementar no Sindicato dos Funcionários e Servidores Públicos das Prefeituras Municipais, realizado no dia 28/11 a 29/11/2018 no Município de Birigui/SP</t>
  </si>
  <si>
    <t>mês de referencia: dezembro/2018</t>
  </si>
  <si>
    <t>Participação para acompanhar procedimentos juntos aos órgãos patrocinadores no dia 05/12/2018 e Participação na IV Audiência Pública sobre o tema "A situação do IPERON: Cenários e Perspectivas", voltado aos servidores do Estado visando reforçar as questões sobre Previdência Complementar, realizado no dia 06/12/2018 em Porto Velho/RO</t>
  </si>
  <si>
    <t>05/12 a 06/12/2018</t>
  </si>
  <si>
    <t>mês de referencia: janeiro/2019</t>
  </si>
  <si>
    <t>Reunião na Casa Civil no Palácio do Planalto, para tratar de assunto sobre a Reforma Previdenciária</t>
  </si>
  <si>
    <t>mês de referencia: Fevereiro/2019</t>
  </si>
  <si>
    <t>Participação em reunião no Conselho Nacional dos Dirigentes de regimes Próprios de Previdência Social - CONAPREV, para tratar de assunto sobre da os impactos da Proposta de Emenda Constitucional (PEC) nº 006/2019</t>
  </si>
  <si>
    <t>mês de referencia: Março/2019</t>
  </si>
  <si>
    <t>mês de referencia: ABRIL/2019</t>
  </si>
  <si>
    <t>04/04 e 05/04/2019</t>
  </si>
  <si>
    <t xml:space="preserve"> Belém/PA</t>
  </si>
  <si>
    <t>Participação na 65º Reunião Ordinária do Conselho Nacional dos Dirigentes de Regimes Próprios de Previdência Social - CONAPREV (SP-PREVCOM)</t>
  </si>
  <si>
    <t>Santa Fé do Sul/SP</t>
  </si>
  <si>
    <t>participação em Reunião na Prefeitura de Santa Fé do Sul via aérea São Jose do Rio Preto/SP (Plano PREVCOM MULTI)</t>
  </si>
  <si>
    <t>Mato Grosso do Sul/MS</t>
  </si>
  <si>
    <t>Participação em reunião com Secretario de Estado de Governo e Gestão Estratégica de Mato Grosso do Sul referente a Lei Complementar nº 261 que institui a Previdência Complementar de Mato Grosso do Sul</t>
  </si>
  <si>
    <t>Participação em acompanhar DSOP em palestra de Educação Financeira (SP-PREVCOM) no campus USP/Bauru</t>
  </si>
  <si>
    <t>mês de referencia: JUNHO/2019</t>
  </si>
  <si>
    <t>Mato Grosso/MT</t>
  </si>
  <si>
    <t>Participação em reunião com o Estado de Governo de Mato Grosso, referente a Adesão à PREVCOM</t>
  </si>
  <si>
    <t>03/06 a 04/06/2019</t>
  </si>
  <si>
    <t>Participação no "1º Encontro Nacional de Estratégias e Criação de Valor das Entidades Fechadas de Previdência Complementar", promovido pela ABRAPP</t>
  </si>
  <si>
    <t>mês de referencia: MAIO/2019</t>
  </si>
  <si>
    <r>
      <t xml:space="preserve">Participação em reunião com Governador e Conselho de Previdência do Estado de Rondonia - </t>
    </r>
    <r>
      <rPr>
        <b/>
        <sz val="10"/>
        <rFont val="Arial"/>
        <family val="2"/>
      </rPr>
      <t>VIAGEM CANCELADA</t>
    </r>
  </si>
  <si>
    <t xml:space="preserve">Participação em reunião com Governador e Conselho de Previdência do Estado de Rondonia em substituição ao Diretor Presidente Carlos Henrique Flory </t>
  </si>
  <si>
    <t>Participação em reunião com o Estado de Governo de Mato Grosso, referente a Adesão à PREVCOM, em substituição a Patrícia Sales de Oliveira Costa</t>
  </si>
  <si>
    <r>
      <t xml:space="preserve">Participação em reunião com o Estado de Governo de Mato Grosso, referente a Adesão à PREVCOM  - </t>
    </r>
    <r>
      <rPr>
        <b/>
        <sz val="10"/>
        <rFont val="Arial"/>
        <family val="2"/>
      </rPr>
      <t>VIAGEM CANCELADA</t>
    </r>
  </si>
  <si>
    <t xml:space="preserve">Participação no curso "A Operação de Seguridade nas EFPC", realizado nos dias 10 e 11/06/19 em Brasília/DF </t>
  </si>
  <si>
    <t>10/06 a 11/06/2019</t>
  </si>
  <si>
    <t>mês de referencia: JULHO/2019</t>
  </si>
  <si>
    <t>Diretora de Administração</t>
  </si>
  <si>
    <t>Porto Alegre/RS</t>
  </si>
  <si>
    <t>Participação em reunião na PREVIC Subsecretaria de Previdência Complementar com o Subsecretario Senhor Paulo Vale, para tratar de assuntos relacionados a PREVCOM, realizado no dia 23/07/2019</t>
  </si>
  <si>
    <t>Participação no VIII Encontro Nacional dos Contabilistas das EFPC tema " Contabilidade na Era Digital - Rompendo Fronteiras no Mundo em Transformação", promovido pela ABRAPP e ANCEP, realizado nos dias 01 e 02/08/2019</t>
  </si>
  <si>
    <t>Participação em aacompanhar DSOP em palestra de Educação Financeira "O Caminho para a Sustentabilidade Financeira", a ser realizado no dia 14/05/2019 no campus USP/Ribeirão Preto</t>
  </si>
  <si>
    <t>mês de referencia: AGOSTO/2019</t>
  </si>
  <si>
    <t>Participação em reunião no Conselho Nacional de Previdência Complementar (CNPC) e com a coordenação da Subsecretaria do Regime de Previdência Complementar (SURPC) e com a participação de técnicos do Ministério da Economia e PREVIC, para apresentação os membros do Grupo de Trabalho que tem como objetivo propor normas e procedimentos para que os Entes Federativos possam instituir o seu Regime de Previdência Complementar com celeridade e segurança, Ida a Brasilia no dia 29/08/19 com Retorno a SP em 30/08/19.</t>
  </si>
  <si>
    <t>mês de referencia: SETEMBRO/2019</t>
  </si>
  <si>
    <t>Assist. Tec. Prev. Compl. IV</t>
  </si>
  <si>
    <t>Participação do Seminário "Boas Práticas de Comitê de Auditoria" realizado no Auditório do Ministério da Economia - Esplanada dos Ministérios - em Brasília/DF, Ida a Brasilia no dia 22/09/19 com Retorno a SP em 23/09/19.</t>
  </si>
  <si>
    <t>Assist. Tec. Prev. Compl. III</t>
  </si>
  <si>
    <t>Participação no 1º Seminário sobre Investimentos da Previdência Complementar Fechada, realizado no dia 26/09/2019 em Brasília/DF, Ida a Brasilia no dia 25/09/19 com Retorno a SP em 26/09/19.</t>
  </si>
  <si>
    <t>Não houve pagto de Diárias e Compra de Passagens</t>
  </si>
  <si>
    <t>mês de referencia: OUTUBRO/2019</t>
  </si>
  <si>
    <t>mês de referencia: NOVEMBRO/2019</t>
  </si>
  <si>
    <t>Maceio/AL</t>
  </si>
  <si>
    <t>Participação no 18º Congresso Nacional de Previdência da ANEPREM e 1º Workshop de Previdencia do Servidor Público, realizado nos dias 18, 19 e 20/11/2019 em Maceio/AL, Ida a Maceio em 17/11/2019 com Retorno a SP em 20/11/2019</t>
  </si>
  <si>
    <t>Thais de Camargo Candido</t>
  </si>
  <si>
    <t>Assist. Tec. Prev. Complementar III</t>
  </si>
  <si>
    <t>Participação na 67º Reunião Ordinária do Conselho Nacional dos Dirigentes de Regimes Próprios de Previdência Social - CONAPREV, realizado nos dias 28 e 29/11/2019 em Recife/PE, ida a Recife em 27/11/2019 e retorno a SP em 29/11/2019</t>
  </si>
  <si>
    <t>mês de referencia: DEZEMBRO/2019</t>
  </si>
  <si>
    <t>mês de referencia: JANEIRO/2020</t>
  </si>
  <si>
    <t>mês de referencia: FEVEREIRO/2020</t>
  </si>
  <si>
    <t>Londres</t>
  </si>
  <si>
    <t>Participação na 9º Reunião Extraordinária do Conselho Nacional dos Dirigentes de Regimes Próprios de Previdência Social - CONAPREV, realizado no dia 07/02/2020 em Brasília/DF, Ida a Brasília em 06/02/2020 com Retorno a SP em 07/02/2020</t>
  </si>
  <si>
    <t>mês de referencia: MARÇO/2020</t>
  </si>
  <si>
    <t>Thais Camargo Candido</t>
  </si>
  <si>
    <t>Beatriz Paula Braga</t>
  </si>
  <si>
    <t xml:space="preserve">Vitor Azevedo da Cruz </t>
  </si>
  <si>
    <t>Participação no Congresso  "Longevity Leaders  - World Congress", a ser realizado nos dias 21 e 22/04/2020 em Londres , bem como palestras que antecede "pré-evento" e reuniões subsequentes ao evento,  Ida a Londres em 17/04/2020 com Retorno ao Brasil em 27/04/2020, passagem aérea paga em 06/02/2020</t>
  </si>
  <si>
    <t>Assistente Técnico Previdência Complementar</t>
  </si>
  <si>
    <t>Participação no 16º Congresso Estadual de Previdência da Associação Paulista de Entidades de Previdência do Estado e Municípios - APEPREM, a ser realizado nos dias 14 a 16/04/2020 em São Jose do Rio Preto/SP, inclusive na participação e montagem de Stand, bem como participação de presença física da PREVCOM no Stand , Ida em 13/04/2020 com Retorno em 16/04/2020, passagem aérea paga em 12/03/2020</t>
  </si>
  <si>
    <t>Diretora Relacionamento Institucional</t>
  </si>
  <si>
    <t>mês de referencia: ABRIL/2020</t>
  </si>
  <si>
    <t>mês de referencia: MAIO/2020</t>
  </si>
  <si>
    <t>mês de referencia: JUNHO/2020</t>
  </si>
  <si>
    <t>mês de referencia: JULHO/2020</t>
  </si>
  <si>
    <t>mês de referencia: AGOSTO/2020</t>
  </si>
  <si>
    <t>mês de referencia: SETEMBRO/2020</t>
  </si>
  <si>
    <t>mês de referencia: OUTUBRO/2020</t>
  </si>
  <si>
    <t>mês de referencia: NOVEMBRO/2020</t>
  </si>
  <si>
    <t>mês de referencia: DEZEMBRO/2020</t>
  </si>
  <si>
    <t>mês de referencia: JANEIRO/2021</t>
  </si>
  <si>
    <t>mês de referencia: FEVEREIRO/2021</t>
  </si>
  <si>
    <t>mês de referencia: MARÇO/2021</t>
  </si>
  <si>
    <t>mês de referencia: ABRIL/2021</t>
  </si>
  <si>
    <t>mês de referencia: MAIO/2021</t>
  </si>
  <si>
    <t>mês de referencia: JUNHO/2021</t>
  </si>
  <si>
    <t>mês de referencia: JULHO/2021</t>
  </si>
  <si>
    <t>mês de referencia: Setembro/2021</t>
  </si>
  <si>
    <t>mês de referencia: Agosto/2021</t>
  </si>
  <si>
    <t xml:space="preserve">FABIANA CRISTINA ISHIKAWA RANIERO </t>
  </si>
  <si>
    <t>Coordenadora de Comunicação</t>
  </si>
  <si>
    <t>Participação no Congresso Estadual de Previdência da Associação Paulista de Entidades de Previdência do Estado e Municípios - APEPREM, a ser realizado nos dias 05 a 07/10/2021 em São Jose do Rio Preto/SP.</t>
  </si>
  <si>
    <t>JOSILDA ANDRADE DIONISIO DA SILVA</t>
  </si>
  <si>
    <t>Assessor Previdencia Complementar I</t>
  </si>
  <si>
    <t>PATRICIA SALES DE OLIVEIRA COSTA</t>
  </si>
  <si>
    <t>Participação em evento de implantação do Regime de Previdência Complementar – RPC no dia 06/10/2021.</t>
  </si>
  <si>
    <t>mês de referencia: Outubro/2021</t>
  </si>
  <si>
    <t>mês de referencia: Novembro/2021</t>
  </si>
  <si>
    <t>mês de referencia: Dezembro/2021</t>
  </si>
  <si>
    <t>mês de referencia: Janeiro/2022</t>
  </si>
  <si>
    <t>mês de referencia: Fevereiro/2022</t>
  </si>
  <si>
    <t>mês de referencia: Março/2022</t>
  </si>
  <si>
    <t>mês de referencia: Abril/2022</t>
  </si>
  <si>
    <t>Patricia Sales de Oliveira Costa</t>
  </si>
  <si>
    <t>Aguas de Lindoia/SP</t>
  </si>
  <si>
    <t>Participação no Congresso Estadual de Previdencia da Associação Paulistas de Entidades de Previdencia do Estado e Municipios - APEPREM</t>
  </si>
  <si>
    <t>Fabiana Cristina Ishikawa Ranieiro</t>
  </si>
  <si>
    <t>Ruberlania Freitas F. dos Santos</t>
  </si>
  <si>
    <t>Assistente Previdencia Complementar II</t>
  </si>
  <si>
    <t>mês de referencia: JAN/2021</t>
  </si>
  <si>
    <t>mês de referencia: FEV/2021</t>
  </si>
  <si>
    <t>mês de referencia: MAR/2021</t>
  </si>
  <si>
    <t>mês de referencia: ABR/2021</t>
  </si>
  <si>
    <t>mês de referencia: MAI/2021</t>
  </si>
  <si>
    <t>mês de referencia: JUN/2021</t>
  </si>
  <si>
    <t>mês de referencia: JUL/2021</t>
  </si>
  <si>
    <t>mês de referencia: AGO/2021</t>
  </si>
  <si>
    <t>mês de referencia: SET/2021</t>
  </si>
  <si>
    <t>mês de referencia: OUT/2021</t>
  </si>
  <si>
    <t>mês de referencia: NOV/2021</t>
  </si>
  <si>
    <t>mês de referencia: DEZ/2021</t>
  </si>
  <si>
    <t>Particip. Congresso Estadual de Previdência da Associação Paulista de Entidades de Previdência do Estado e Municípios - APEPREM, a ser realizado nos dias 05 a 07/10/2021 em São Jose do Rio Preto/SP.</t>
  </si>
  <si>
    <t>Particip. evento de implantação do Regime de Previdência Complementar – RPC no dia 06/10/2021.</t>
  </si>
  <si>
    <t>mês de referencia: Maio/2022</t>
  </si>
  <si>
    <t>Participação como palestrante na Camara Municipal de São José do Rio Preto, nos dias 09 a 11/05/2022 em São José do Rio Preto/SP.</t>
  </si>
  <si>
    <t>mês de referencia: Junho/2022</t>
  </si>
  <si>
    <t>mês de referencia: Julho/2022</t>
  </si>
  <si>
    <t>Participação como palestrante na Camara Municipal de São José do Rio Preto, nos dias 12 a 15/07/2022 em São José do Rio Preto/SP.</t>
  </si>
  <si>
    <t>Realização de palestra e ações de relacionamento em Campo Grande/MS, nos dias 19 a 22/07/2022.</t>
  </si>
  <si>
    <t>Participação como palestrante na Camara Municipal de Cuiaba/MT, nos dias 25 a 28/07/2022.</t>
  </si>
  <si>
    <t>Cuiabá/SP</t>
  </si>
  <si>
    <t>mês de referencia: Agosto/2022</t>
  </si>
  <si>
    <t>Marco Antonio de Oliveira</t>
  </si>
  <si>
    <t xml:space="preserve">Assistente Tecnico Previdencia Complementar </t>
  </si>
  <si>
    <t>Francisco Morato/SP</t>
  </si>
  <si>
    <t>Entrega de Documentos</t>
  </si>
  <si>
    <t>Alexandre de Melo Ferreira</t>
  </si>
  <si>
    <t>Mogi das Cruzes/SP</t>
  </si>
  <si>
    <t>Bélem/PA</t>
  </si>
  <si>
    <t>Participação como palestrante na Camara Municipal de Belém/Pará, nos dias 24 a 27/10/2022.</t>
  </si>
  <si>
    <t>MARCO ANTONIO DE OLIVEIRA</t>
  </si>
  <si>
    <t>Cajamar/SP</t>
  </si>
  <si>
    <t>mês de referencia: Setembro/2022</t>
  </si>
  <si>
    <t>mês de referencia: Outubro/2022</t>
  </si>
  <si>
    <t>mês de referencia: Novembro/2022</t>
  </si>
  <si>
    <t>mês de referencia: Dezembro/2022</t>
  </si>
  <si>
    <t>mês de referencia: Janeiro/2023</t>
  </si>
  <si>
    <t>Josilda Andrade Dionisio da Silva</t>
  </si>
  <si>
    <t>Assessor Previdencia Complementar III</t>
  </si>
  <si>
    <t>Participação como palestrante na Camara Municipal de Belém/Pará, nos dias 12 a 14/12/2022.</t>
  </si>
  <si>
    <t xml:space="preserve">Assessor Previdencia Complementar I </t>
  </si>
  <si>
    <t>Alexandre de Melo</t>
  </si>
  <si>
    <t>Itaquaquecetuba/SP</t>
  </si>
  <si>
    <t>Deslocamento para entrega de documentação das propostas tecnicas às prefeituras.</t>
  </si>
  <si>
    <t>Araçariguama/SP</t>
  </si>
  <si>
    <t>Francislene Nascimento</t>
  </si>
  <si>
    <t>Diretora de Investimentos</t>
  </si>
  <si>
    <t>Campo Mourão/PA</t>
  </si>
  <si>
    <t>Visita a fábrica  da Beontag em Campo Mourão/PA, a convie do Banco BTG Pactual, nos dias 10 e 11/01/2023</t>
  </si>
  <si>
    <t>Peruibe/SP</t>
  </si>
  <si>
    <t>Participação como palestrante na Camara Municipal de Belém/Pará, nos dias 26 a 28/01/2023</t>
  </si>
  <si>
    <t>mês de referencia: Fevereiro/2023</t>
  </si>
  <si>
    <t>mês de referencia: Março/2023</t>
  </si>
  <si>
    <t>RUBERLANIA FREITAS F. DOS SANTOS</t>
  </si>
  <si>
    <t>FABIANA CRISTINA ISHIKAWA RANIERO</t>
  </si>
  <si>
    <t>DANILO DUARTE BALBINO</t>
  </si>
  <si>
    <t>FRANCISLENE NASCIMENTO</t>
  </si>
  <si>
    <t>Diretora Investimentos</t>
  </si>
  <si>
    <t>JOSILDA ANDRADE DIONISIO SILVA</t>
  </si>
  <si>
    <t>São Pedro/SP</t>
  </si>
  <si>
    <t>mês de referencia: abril/2023</t>
  </si>
  <si>
    <t>Participação no 19º Congresso Estadual de Previdência da Associação Paulista de Entidades de Previdência do Estado e Municípios - APEPREM, a ser realizado nos dias 26 a 28/04/2022 em São Pedro/SP.</t>
  </si>
  <si>
    <t>19º Congresso Estadual de Previdencia APEPREM, nos dias 12 e 14/04/2023.</t>
  </si>
  <si>
    <t>Realização de palestras presenciais e ações de relacionamento, em Cuiabá/MT nos dias 30/05/2023 a 02/06/2023</t>
  </si>
  <si>
    <t>Realização de palestras presenciais e ações de relacionamento, em Belem/PA nos dias 08 a 11/05/2023</t>
  </si>
  <si>
    <t>Realização de palestras presenciais e ações de relacionamento, em Campo Grande/MS nos dias 26 a 28/04/2023.</t>
  </si>
  <si>
    <t>Belem/PA</t>
  </si>
  <si>
    <t>Cuiaba/MT</t>
  </si>
  <si>
    <t>mês de referencia: Maio/2023</t>
  </si>
  <si>
    <t>Foz do Iguaçu/PR</t>
  </si>
  <si>
    <t>Participação no 56º Congresso ABIPEM, nos dias 14 e 16/06/2023 em Foz do Iguaçu/PR</t>
  </si>
  <si>
    <t>mês de referencia: Julho/2023</t>
  </si>
  <si>
    <t>mês de referencia: Junho/2023</t>
  </si>
  <si>
    <t>mês de referencia: Agosto/2023</t>
  </si>
  <si>
    <t>mês de referencia: Setembro/2023</t>
  </si>
  <si>
    <t>mês de referencia: Outubro/2023</t>
  </si>
  <si>
    <t>PATRICIA COSTA</t>
  </si>
  <si>
    <t>Participação com estande e palestra da Prevcom no XVI Encontro Jurídico e Financeiro da Apeprem, que será realizado em Águas de Lindoia nos dias 9,10 e 11 de agosto.</t>
  </si>
  <si>
    <t>Aguas de Lindóia/SP</t>
  </si>
  <si>
    <t>Assist. Tec. Prev. Complementar</t>
  </si>
  <si>
    <t>ANGELITA DE ALMEIDA OLIVEIRA</t>
  </si>
  <si>
    <t>Participação no13º CONGRESSO NACIONAL DA ANCEP: período de 23 a 25 de agosto de 2023</t>
  </si>
  <si>
    <t>Assessora Prev. Complem. I</t>
  </si>
  <si>
    <t>Assessora Prev. Complem. III</t>
  </si>
  <si>
    <t>Realização de palestras presenciais e ações de relacionamento, em Porto Velho/RO nos dias 28/08/2023 a 01/09/2023</t>
  </si>
  <si>
    <t>WAGNER DE SOUZA</t>
  </si>
  <si>
    <t>Realização de palestras presenciais e ações de relacionamento, em Cuiaba/MT nos dias 11/09/2023 a 15/09/2023</t>
  </si>
  <si>
    <t>Realização de palestras presenciais e ações de relacionamento, em Campo Grande/MS nos dias 25/09/2023 a 29/09/2023.</t>
  </si>
  <si>
    <t>Realização de palestras presenciais e ações de relacionamento, em Belém/PA nos dias 04/10/2023 a 06/10/2023.</t>
  </si>
  <si>
    <t>Realização de palestras presenciais e ações de relacionamento, em Belém/PA nos dias 23/10/2023 a 27/10/2023</t>
  </si>
  <si>
    <t>Belém/PA</t>
  </si>
  <si>
    <t>Assistente Tecnico Previdencia Complementar ll</t>
  </si>
  <si>
    <t xml:space="preserve">Assistente Previdencia Complementar </t>
  </si>
  <si>
    <t>Assist.  Prev. Complementar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</si>
</sst>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0.00;[Red]0.00"/>
    <numFmt numFmtId="165" formatCode="0.00_ ;\-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2" fillId="0" borderId="0" xfId="0" applyFont="1" applyAlignment="1">
      <alignment horizontal="center"/>
    </xf>
    <xf numFmtId="8" fontId="0" fillId="0" borderId="0" xfId="0" applyNumberFormat="1"/>
    <xf numFmtId="0" fontId="3" fillId="0" borderId="1" xfId="0" applyFont="1" applyBorder="1" applyAlignment="1">
      <alignment wrapText="1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8" fontId="0" fillId="0" borderId="1" xfId="0" applyNumberFormat="1" applyBorder="1" applyAlignment="1">
      <alignment horizontal="center" wrapText="1"/>
    </xf>
    <xf numFmtId="8" fontId="0" fillId="3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3" fontId="1" fillId="3" borderId="1" xfId="1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3" fontId="0" fillId="0" borderId="1" xfId="1" applyFont="1" applyBorder="1" applyAlignment="1">
      <alignment horizontal="right"/>
    </xf>
    <xf numFmtId="43" fontId="4" fillId="3" borderId="1" xfId="1" applyFont="1" applyFill="1" applyBorder="1" applyAlignment="1">
      <alignment horizontal="center" wrapText="1"/>
    </xf>
    <xf numFmtId="43" fontId="0" fillId="0" borderId="1" xfId="1" applyFont="1" applyFill="1" applyBorder="1" applyAlignment="1">
      <alignment horizontal="right"/>
    </xf>
    <xf numFmtId="43" fontId="0" fillId="0" borderId="0" xfId="0" applyNumberFormat="1"/>
    <xf numFmtId="165" fontId="0" fillId="0" borderId="0" xfId="1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5" fillId="0" borderId="1" xfId="0" applyFont="1" applyBorder="1"/>
    <xf numFmtId="0" fontId="10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3" fontId="11" fillId="3" borderId="1" xfId="1" applyFont="1" applyFill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5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workbookViewId="0">
      <selection activeCell="A21" sqref="A21"/>
    </sheetView>
  </sheetViews>
  <sheetFormatPr defaultRowHeight="14.5" x14ac:dyDescent="0.35"/>
  <cols>
    <col min="1" max="1" width="35.1796875" customWidth="1"/>
    <col min="2" max="2" width="39" bestFit="1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</cols>
  <sheetData>
    <row r="1" spans="1:7" ht="15.5" x14ac:dyDescent="0.35">
      <c r="A1" s="50" t="s">
        <v>0</v>
      </c>
      <c r="B1" s="50"/>
      <c r="C1" s="50"/>
      <c r="D1" s="50"/>
      <c r="E1" s="50"/>
      <c r="F1" s="50"/>
      <c r="G1" s="50"/>
    </row>
    <row r="2" spans="1:7" ht="15.5" x14ac:dyDescent="0.35">
      <c r="A2" s="50" t="s">
        <v>7</v>
      </c>
      <c r="B2" s="50"/>
      <c r="C2" s="50"/>
      <c r="D2" s="50"/>
      <c r="E2" s="50"/>
      <c r="F2" s="50"/>
      <c r="G2" s="50"/>
    </row>
    <row r="4" spans="1:7" x14ac:dyDescent="0.35">
      <c r="A4" s="2" t="s">
        <v>6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10</v>
      </c>
    </row>
    <row r="5" spans="1:7" ht="44.25" customHeight="1" x14ac:dyDescent="0.35">
      <c r="A5" s="1" t="s">
        <v>42</v>
      </c>
      <c r="B5" s="1" t="s">
        <v>8</v>
      </c>
      <c r="C5" s="3" t="s">
        <v>32</v>
      </c>
      <c r="D5" s="1" t="s">
        <v>9</v>
      </c>
      <c r="E5" s="4" t="s">
        <v>50</v>
      </c>
      <c r="F5" s="5">
        <v>1080.93</v>
      </c>
      <c r="G5" s="5">
        <v>390</v>
      </c>
    </row>
    <row r="6" spans="1:7" ht="72" customHeight="1" x14ac:dyDescent="0.35">
      <c r="A6" s="1" t="s">
        <v>42</v>
      </c>
      <c r="B6" s="1" t="s">
        <v>8</v>
      </c>
      <c r="C6" s="1" t="s">
        <v>33</v>
      </c>
      <c r="D6" s="4" t="s">
        <v>11</v>
      </c>
      <c r="E6" s="4" t="s">
        <v>49</v>
      </c>
      <c r="F6" s="5">
        <v>1080.93</v>
      </c>
      <c r="G6" s="5">
        <v>440</v>
      </c>
    </row>
    <row r="7" spans="1:7" ht="25" customHeight="1" x14ac:dyDescent="0.35"/>
    <row r="8" spans="1:7" ht="25" customHeight="1" x14ac:dyDescent="0.35"/>
  </sheetData>
  <mergeCells count="2">
    <mergeCell ref="A1:G1"/>
    <mergeCell ref="A2:G2"/>
  </mergeCells>
  <pageMargins left="0.51181102362204722" right="0.51181102362204722" top="0.78740157480314965" bottom="0.78740157480314965" header="0.31496062992125984" footer="0.31496062992125984"/>
  <pageSetup paperSize="9" scale="66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workbookViewId="0">
      <selection activeCell="A8" sqref="A8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3.453125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60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69" customHeight="1" x14ac:dyDescent="0.35">
      <c r="A6" s="1" t="s">
        <v>62</v>
      </c>
      <c r="B6" s="1" t="s">
        <v>13</v>
      </c>
      <c r="C6" s="3" t="s">
        <v>63</v>
      </c>
      <c r="D6" s="4" t="s">
        <v>64</v>
      </c>
      <c r="E6" s="4" t="s">
        <v>83</v>
      </c>
      <c r="F6" s="5">
        <v>1304.1400000000001</v>
      </c>
      <c r="G6" s="5">
        <v>2350</v>
      </c>
      <c r="I6" s="5">
        <v>0</v>
      </c>
    </row>
    <row r="7" spans="1:9" ht="43.5" x14ac:dyDescent="0.35">
      <c r="A7" s="1" t="s">
        <v>65</v>
      </c>
      <c r="B7" s="1" t="s">
        <v>15</v>
      </c>
      <c r="C7" s="3" t="s">
        <v>63</v>
      </c>
      <c r="D7" s="4" t="s">
        <v>64</v>
      </c>
      <c r="E7" s="4" t="s">
        <v>84</v>
      </c>
      <c r="F7" s="5">
        <v>1304.1400000000001</v>
      </c>
      <c r="G7" s="5">
        <f>1690+880</f>
        <v>2570</v>
      </c>
      <c r="I7" s="5">
        <v>239.5</v>
      </c>
    </row>
    <row r="8" spans="1:9" ht="43.5" x14ac:dyDescent="0.35">
      <c r="A8" s="1" t="s">
        <v>62</v>
      </c>
      <c r="B8" s="1" t="s">
        <v>13</v>
      </c>
      <c r="C8" s="3" t="s">
        <v>87</v>
      </c>
      <c r="D8" s="4" t="s">
        <v>66</v>
      </c>
      <c r="E8" s="4" t="s">
        <v>67</v>
      </c>
      <c r="F8" s="5">
        <v>473.82</v>
      </c>
      <c r="G8" s="5">
        <v>660</v>
      </c>
      <c r="I8" s="5">
        <v>35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"/>
  <sheetViews>
    <sheetView topLeftCell="A10" workbookViewId="0">
      <selection activeCell="A8" sqref="A8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1.54296875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72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69" customHeight="1" x14ac:dyDescent="0.35">
      <c r="A6" s="1" t="s">
        <v>62</v>
      </c>
      <c r="B6" s="1" t="s">
        <v>13</v>
      </c>
      <c r="C6" s="3" t="s">
        <v>88</v>
      </c>
      <c r="D6" s="4" t="s">
        <v>68</v>
      </c>
      <c r="E6" s="4" t="s">
        <v>86</v>
      </c>
      <c r="F6" s="5">
        <v>1083.02</v>
      </c>
      <c r="G6" s="5">
        <v>1390</v>
      </c>
      <c r="I6" s="5">
        <v>155</v>
      </c>
    </row>
    <row r="7" spans="1:9" ht="43.5" x14ac:dyDescent="0.35">
      <c r="A7" s="1" t="s">
        <v>65</v>
      </c>
      <c r="B7" s="1" t="s">
        <v>15</v>
      </c>
      <c r="C7" s="3" t="s">
        <v>88</v>
      </c>
      <c r="D7" s="4" t="s">
        <v>68</v>
      </c>
      <c r="E7" s="4" t="s">
        <v>85</v>
      </c>
      <c r="F7" s="5">
        <v>1083.02</v>
      </c>
      <c r="G7" s="5">
        <v>1390</v>
      </c>
      <c r="I7" s="5">
        <v>0</v>
      </c>
    </row>
    <row r="8" spans="1:9" ht="145" x14ac:dyDescent="0.35">
      <c r="A8" s="1" t="s">
        <v>52</v>
      </c>
      <c r="B8" s="1" t="s">
        <v>41</v>
      </c>
      <c r="C8" s="3" t="s">
        <v>69</v>
      </c>
      <c r="D8" s="4" t="s">
        <v>26</v>
      </c>
      <c r="E8" s="4" t="s">
        <v>71</v>
      </c>
      <c r="F8" s="5">
        <v>1227.42</v>
      </c>
      <c r="G8" s="5">
        <f>222.37+542.21</f>
        <v>764.58</v>
      </c>
      <c r="H8" s="8"/>
      <c r="I8" s="5">
        <v>230</v>
      </c>
    </row>
    <row r="9" spans="1:9" ht="145" x14ac:dyDescent="0.35">
      <c r="A9" s="1" t="s">
        <v>40</v>
      </c>
      <c r="B9" s="1" t="s">
        <v>8</v>
      </c>
      <c r="C9" s="3" t="s">
        <v>69</v>
      </c>
      <c r="D9" s="4" t="s">
        <v>26</v>
      </c>
      <c r="E9" s="4" t="s">
        <v>70</v>
      </c>
      <c r="F9" s="5">
        <v>1227.42</v>
      </c>
      <c r="G9" s="5">
        <f>557.79+227.63</f>
        <v>785.42</v>
      </c>
      <c r="I9" s="5">
        <v>275.56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"/>
  <sheetViews>
    <sheetView workbookViewId="0">
      <selection activeCell="E6" sqref="E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2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73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145" x14ac:dyDescent="0.35">
      <c r="A6" s="1" t="s">
        <v>65</v>
      </c>
      <c r="B6" s="1" t="s">
        <v>15</v>
      </c>
      <c r="C6" s="3" t="s">
        <v>76</v>
      </c>
      <c r="D6" s="4" t="s">
        <v>74</v>
      </c>
      <c r="E6" s="4" t="s">
        <v>75</v>
      </c>
      <c r="F6" s="5">
        <v>1380.84</v>
      </c>
      <c r="G6" s="5">
        <v>1330</v>
      </c>
      <c r="I6" s="5">
        <v>35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"/>
  <sheetViews>
    <sheetView workbookViewId="0">
      <selection activeCell="A7" sqref="A7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1.26953125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77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72.5" x14ac:dyDescent="0.35">
      <c r="A6" s="1" t="s">
        <v>65</v>
      </c>
      <c r="B6" s="1" t="s">
        <v>15</v>
      </c>
      <c r="C6" s="3" t="s">
        <v>78</v>
      </c>
      <c r="D6" s="4" t="s">
        <v>68</v>
      </c>
      <c r="E6" s="4" t="s">
        <v>82</v>
      </c>
      <c r="F6" s="5">
        <v>631.76</v>
      </c>
      <c r="G6" s="5">
        <v>1390</v>
      </c>
      <c r="I6" s="5">
        <v>146</v>
      </c>
    </row>
    <row r="7" spans="1:9" ht="51.75" customHeight="1" x14ac:dyDescent="0.35">
      <c r="A7" s="1" t="s">
        <v>62</v>
      </c>
      <c r="B7" s="1" t="s">
        <v>13</v>
      </c>
      <c r="C7" s="3" t="s">
        <v>79</v>
      </c>
      <c r="D7" s="4" t="s">
        <v>80</v>
      </c>
      <c r="E7" s="4" t="s">
        <v>81</v>
      </c>
      <c r="F7" s="5">
        <v>568.58000000000004</v>
      </c>
      <c r="G7" s="5">
        <f>191.34+449.4</f>
        <v>640.74</v>
      </c>
      <c r="I7" s="5">
        <v>131.6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8"/>
  <sheetViews>
    <sheetView workbookViewId="0">
      <selection activeCell="A6" sqref="A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1.26953125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91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69" customHeight="1" x14ac:dyDescent="0.35">
      <c r="A6" s="1" t="s">
        <v>62</v>
      </c>
      <c r="B6" s="1" t="s">
        <v>13</v>
      </c>
      <c r="C6" s="3" t="s">
        <v>89</v>
      </c>
      <c r="D6" s="4" t="s">
        <v>64</v>
      </c>
      <c r="E6" s="4" t="s">
        <v>92</v>
      </c>
      <c r="F6" s="5">
        <v>1227.42</v>
      </c>
      <c r="G6" s="5">
        <v>1800</v>
      </c>
      <c r="I6" s="5">
        <v>40</v>
      </c>
    </row>
    <row r="7" spans="1:9" ht="29" x14ac:dyDescent="0.35">
      <c r="A7" s="1" t="s">
        <v>65</v>
      </c>
      <c r="B7" s="1" t="s">
        <v>15</v>
      </c>
      <c r="C7" s="3" t="s">
        <v>89</v>
      </c>
      <c r="D7" s="4" t="s">
        <v>64</v>
      </c>
      <c r="E7" s="4" t="s">
        <v>92</v>
      </c>
      <c r="F7" s="5">
        <v>1227.42</v>
      </c>
      <c r="G7" s="5">
        <v>1800</v>
      </c>
      <c r="I7" s="5">
        <v>0</v>
      </c>
    </row>
    <row r="8" spans="1:9" ht="29" x14ac:dyDescent="0.35">
      <c r="A8" s="1" t="s">
        <v>62</v>
      </c>
      <c r="B8" s="1" t="s">
        <v>13</v>
      </c>
      <c r="C8" s="3">
        <v>42930</v>
      </c>
      <c r="D8" s="4" t="s">
        <v>18</v>
      </c>
      <c r="E8" s="4" t="s">
        <v>90</v>
      </c>
      <c r="F8" s="5">
        <v>0</v>
      </c>
      <c r="G8" s="5">
        <v>2090</v>
      </c>
      <c r="I8" s="5">
        <v>110</v>
      </c>
    </row>
  </sheetData>
  <mergeCells count="3">
    <mergeCell ref="A1:G1"/>
    <mergeCell ref="A2:G2"/>
    <mergeCell ref="A3:G3"/>
  </mergeCells>
  <pageMargins left="0.51181102362204722" right="0.51181102362204722" top="0.78740157480314965" bottom="0.78740157480314965" header="0.31496062992125984" footer="0.31496062992125984"/>
  <pageSetup paperSize="9" scale="59" orientation="landscape" verticalDpi="59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7"/>
  <sheetViews>
    <sheetView workbookViewId="0">
      <selection activeCell="B7" sqref="B7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2.81640625" hidden="1" customWidth="1"/>
    <col min="10" max="10" width="0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93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61.5" customHeight="1" x14ac:dyDescent="0.35">
      <c r="A6" s="1" t="s">
        <v>40</v>
      </c>
      <c r="B6" s="1" t="s">
        <v>8</v>
      </c>
      <c r="C6" s="3" t="s">
        <v>94</v>
      </c>
      <c r="D6" s="4" t="s">
        <v>22</v>
      </c>
      <c r="E6" s="4" t="s">
        <v>95</v>
      </c>
      <c r="F6" s="5">
        <v>568.58000000000004</v>
      </c>
      <c r="G6" s="5">
        <v>240</v>
      </c>
      <c r="I6" s="5">
        <v>296</v>
      </c>
    </row>
    <row r="7" spans="1:9" ht="58" x14ac:dyDescent="0.35">
      <c r="A7" s="1" t="s">
        <v>96</v>
      </c>
      <c r="B7" s="1" t="s">
        <v>41</v>
      </c>
      <c r="C7" s="3" t="s">
        <v>99</v>
      </c>
      <c r="D7" s="4" t="s">
        <v>97</v>
      </c>
      <c r="E7" s="4" t="s">
        <v>98</v>
      </c>
      <c r="F7" s="5">
        <v>920.57</v>
      </c>
      <c r="G7" s="5">
        <v>500</v>
      </c>
      <c r="I7" s="5">
        <v>253.7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"/>
  <sheetViews>
    <sheetView workbookViewId="0">
      <selection activeCell="D19" sqref="D19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2.81640625" hidden="1" customWidth="1"/>
    <col min="10" max="10" width="0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101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61.5" customHeight="1" x14ac:dyDescent="0.35">
      <c r="A6" s="1" t="s">
        <v>61</v>
      </c>
      <c r="B6" s="1"/>
      <c r="C6" s="3"/>
      <c r="D6" s="4"/>
      <c r="E6" s="4"/>
      <c r="F6" s="5">
        <v>0</v>
      </c>
      <c r="G6" s="5">
        <v>0</v>
      </c>
      <c r="I6" s="5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"/>
  <sheetViews>
    <sheetView workbookViewId="0">
      <selection activeCell="B18" sqref="B18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2.81640625" hidden="1" customWidth="1"/>
    <col min="10" max="10" width="0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102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61.5" customHeight="1" x14ac:dyDescent="0.35">
      <c r="A6" s="1" t="s">
        <v>61</v>
      </c>
      <c r="B6" s="1"/>
      <c r="C6" s="3"/>
      <c r="D6" s="4"/>
      <c r="E6" s="4"/>
      <c r="F6" s="5">
        <v>0</v>
      </c>
      <c r="G6" s="5">
        <v>0</v>
      </c>
      <c r="I6" s="5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1"/>
  <sheetViews>
    <sheetView topLeftCell="A4" workbookViewId="0">
      <selection activeCell="A11" sqref="A11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1.26953125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103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43.5" x14ac:dyDescent="0.35">
      <c r="A6" s="1" t="s">
        <v>62</v>
      </c>
      <c r="B6" s="1" t="s">
        <v>13</v>
      </c>
      <c r="C6" s="3">
        <v>43053</v>
      </c>
      <c r="D6" s="4" t="s">
        <v>22</v>
      </c>
      <c r="E6" s="4" t="s">
        <v>108</v>
      </c>
      <c r="F6" s="5" t="s">
        <v>109</v>
      </c>
      <c r="G6" s="5">
        <v>860</v>
      </c>
      <c r="I6" s="2"/>
    </row>
    <row r="7" spans="1:9" ht="43.5" x14ac:dyDescent="0.35">
      <c r="A7" s="1" t="s">
        <v>106</v>
      </c>
      <c r="B7" s="1" t="s">
        <v>107</v>
      </c>
      <c r="C7" s="3">
        <v>43053</v>
      </c>
      <c r="D7" s="4" t="s">
        <v>22</v>
      </c>
      <c r="E7" s="4" t="s">
        <v>108</v>
      </c>
      <c r="F7" s="5" t="s">
        <v>109</v>
      </c>
      <c r="G7" s="5">
        <v>860</v>
      </c>
      <c r="I7" s="2"/>
    </row>
    <row r="8" spans="1:9" ht="66" customHeight="1" x14ac:dyDescent="0.35">
      <c r="A8" s="1" t="s">
        <v>62</v>
      </c>
      <c r="B8" s="1" t="s">
        <v>13</v>
      </c>
      <c r="C8" s="3">
        <v>43055</v>
      </c>
      <c r="D8" s="4" t="s">
        <v>18</v>
      </c>
      <c r="E8" s="4" t="s">
        <v>112</v>
      </c>
      <c r="F8" s="5" t="s">
        <v>109</v>
      </c>
      <c r="G8" s="5">
        <v>2000</v>
      </c>
      <c r="I8" s="2"/>
    </row>
    <row r="9" spans="1:9" ht="58" x14ac:dyDescent="0.35">
      <c r="A9" s="1" t="s">
        <v>110</v>
      </c>
      <c r="B9" s="1" t="s">
        <v>111</v>
      </c>
      <c r="C9" s="3">
        <v>43055</v>
      </c>
      <c r="D9" s="4" t="s">
        <v>18</v>
      </c>
      <c r="E9" s="4" t="s">
        <v>112</v>
      </c>
      <c r="F9" s="5" t="s">
        <v>109</v>
      </c>
      <c r="G9" s="5">
        <v>2000</v>
      </c>
      <c r="I9" s="2"/>
    </row>
    <row r="10" spans="1:9" ht="72.75" customHeight="1" x14ac:dyDescent="0.35">
      <c r="A10" s="1" t="s">
        <v>62</v>
      </c>
      <c r="B10" s="1" t="s">
        <v>13</v>
      </c>
      <c r="C10" s="3" t="s">
        <v>104</v>
      </c>
      <c r="D10" s="4" t="s">
        <v>18</v>
      </c>
      <c r="E10" s="4" t="s">
        <v>105</v>
      </c>
      <c r="F10" s="5">
        <v>631.76</v>
      </c>
      <c r="G10" s="5">
        <v>2700</v>
      </c>
      <c r="I10" s="5">
        <v>40</v>
      </c>
    </row>
    <row r="11" spans="1:9" ht="58" x14ac:dyDescent="0.35">
      <c r="A11" s="1" t="s">
        <v>65</v>
      </c>
      <c r="B11" s="1" t="s">
        <v>15</v>
      </c>
      <c r="C11" s="3" t="s">
        <v>104</v>
      </c>
      <c r="D11" s="4" t="s">
        <v>18</v>
      </c>
      <c r="E11" s="4" t="s">
        <v>105</v>
      </c>
      <c r="F11" s="5">
        <v>1083.02</v>
      </c>
      <c r="G11" s="5">
        <v>2620</v>
      </c>
      <c r="I11" s="5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6"/>
  <sheetViews>
    <sheetView workbookViewId="0">
      <selection sqref="A1:XFD104857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2.81640625" hidden="1" customWidth="1"/>
    <col min="10" max="10" width="0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113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61.5" customHeight="1" x14ac:dyDescent="0.35">
      <c r="A6" s="1" t="s">
        <v>61</v>
      </c>
      <c r="B6" s="1"/>
      <c r="C6" s="3"/>
      <c r="D6" s="4"/>
      <c r="E6" s="4"/>
      <c r="F6" s="5">
        <v>0</v>
      </c>
      <c r="G6" s="5">
        <v>0</v>
      </c>
      <c r="I6" s="5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A8" sqref="A8"/>
    </sheetView>
  </sheetViews>
  <sheetFormatPr defaultRowHeight="14.5" x14ac:dyDescent="0.35"/>
  <cols>
    <col min="1" max="1" width="35.1796875" customWidth="1"/>
    <col min="2" max="2" width="40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</cols>
  <sheetData>
    <row r="1" spans="1:7" ht="15.5" x14ac:dyDescent="0.35">
      <c r="A1" s="50" t="s">
        <v>0</v>
      </c>
      <c r="B1" s="50"/>
      <c r="C1" s="50"/>
      <c r="D1" s="50"/>
      <c r="E1" s="50"/>
      <c r="F1" s="50"/>
      <c r="G1" s="50"/>
    </row>
    <row r="2" spans="1:7" ht="15.5" x14ac:dyDescent="0.35">
      <c r="A2" s="50" t="s">
        <v>7</v>
      </c>
      <c r="B2" s="50"/>
      <c r="C2" s="50"/>
      <c r="D2" s="50"/>
      <c r="E2" s="50"/>
      <c r="F2" s="50"/>
      <c r="G2" s="50"/>
    </row>
    <row r="3" spans="1:7" ht="15.5" x14ac:dyDescent="0.35">
      <c r="A3" s="50" t="s">
        <v>20</v>
      </c>
      <c r="B3" s="50"/>
      <c r="C3" s="50"/>
      <c r="D3" s="50"/>
      <c r="E3" s="50"/>
      <c r="F3" s="50"/>
      <c r="G3" s="50"/>
    </row>
    <row r="5" spans="1:7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</row>
    <row r="6" spans="1:7" ht="60.75" customHeight="1" x14ac:dyDescent="0.35">
      <c r="A6" s="1" t="s">
        <v>12</v>
      </c>
      <c r="B6" s="1" t="s">
        <v>13</v>
      </c>
      <c r="C6" s="3" t="s">
        <v>14</v>
      </c>
      <c r="D6" s="1" t="s">
        <v>18</v>
      </c>
      <c r="E6" s="4" t="s">
        <v>48</v>
      </c>
      <c r="F6" s="5">
        <v>508.68</v>
      </c>
      <c r="G6" s="5">
        <v>2170</v>
      </c>
    </row>
    <row r="7" spans="1:7" ht="40.5" customHeight="1" x14ac:dyDescent="0.35">
      <c r="A7" s="1" t="s">
        <v>19</v>
      </c>
      <c r="B7" s="1" t="s">
        <v>15</v>
      </c>
      <c r="C7" s="6">
        <v>42563</v>
      </c>
      <c r="D7" s="1" t="s">
        <v>18</v>
      </c>
      <c r="E7" s="4" t="s">
        <v>51</v>
      </c>
      <c r="F7" s="5">
        <v>0</v>
      </c>
      <c r="G7" s="5">
        <v>660</v>
      </c>
    </row>
    <row r="8" spans="1:7" ht="44.25" customHeight="1" x14ac:dyDescent="0.35">
      <c r="A8" s="1" t="s">
        <v>16</v>
      </c>
      <c r="B8" s="1" t="s">
        <v>17</v>
      </c>
      <c r="C8" s="6">
        <v>42563</v>
      </c>
      <c r="D8" s="1" t="s">
        <v>18</v>
      </c>
      <c r="E8" s="4" t="s">
        <v>51</v>
      </c>
      <c r="F8" s="5">
        <v>0</v>
      </c>
      <c r="G8" s="5">
        <v>660</v>
      </c>
    </row>
    <row r="10" spans="1:7" ht="25" customHeight="1" x14ac:dyDescent="0.35"/>
    <row r="11" spans="1:7" ht="25" customHeight="1" x14ac:dyDescent="0.35"/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6"/>
  <sheetViews>
    <sheetView workbookViewId="0">
      <selection sqref="A1:XFD104857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2.81640625" hidden="1" customWidth="1"/>
    <col min="10" max="10" width="0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114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61.5" customHeight="1" x14ac:dyDescent="0.35">
      <c r="A6" s="1" t="s">
        <v>61</v>
      </c>
      <c r="B6" s="1"/>
      <c r="C6" s="3"/>
      <c r="D6" s="4"/>
      <c r="E6" s="4"/>
      <c r="F6" s="5">
        <v>0</v>
      </c>
      <c r="G6" s="5">
        <v>0</v>
      </c>
      <c r="I6" s="5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6"/>
  <sheetViews>
    <sheetView workbookViewId="0">
      <selection activeCell="A6" sqref="A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2.81640625" hidden="1" customWidth="1"/>
    <col min="10" max="10" width="0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115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56.25" customHeight="1" x14ac:dyDescent="0.35">
      <c r="A6" s="1" t="s">
        <v>62</v>
      </c>
      <c r="B6" s="1" t="s">
        <v>13</v>
      </c>
      <c r="C6" s="3">
        <v>43133</v>
      </c>
      <c r="D6" s="4" t="s">
        <v>22</v>
      </c>
      <c r="E6" s="9" t="s">
        <v>116</v>
      </c>
      <c r="F6" s="5">
        <v>582.88</v>
      </c>
      <c r="G6" s="5">
        <v>730</v>
      </c>
      <c r="I6" s="5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7"/>
  <sheetViews>
    <sheetView workbookViewId="0">
      <selection activeCell="A7" sqref="A7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2.81640625" hidden="1" customWidth="1"/>
    <col min="10" max="10" width="0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117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75.75" customHeight="1" x14ac:dyDescent="0.35">
      <c r="A6" s="1" t="s">
        <v>62</v>
      </c>
      <c r="B6" s="1" t="s">
        <v>13</v>
      </c>
      <c r="C6" s="3">
        <v>43179</v>
      </c>
      <c r="D6" s="4" t="s">
        <v>118</v>
      </c>
      <c r="E6" s="9" t="s">
        <v>122</v>
      </c>
      <c r="F6" s="5">
        <v>550.49</v>
      </c>
      <c r="G6" s="5">
        <v>1550</v>
      </c>
      <c r="I6" s="5">
        <v>0</v>
      </c>
    </row>
    <row r="7" spans="1:9" ht="63.5" x14ac:dyDescent="0.35">
      <c r="A7" s="1" t="s">
        <v>65</v>
      </c>
      <c r="B7" s="1" t="s">
        <v>15</v>
      </c>
      <c r="C7" s="3">
        <v>43179</v>
      </c>
      <c r="D7" s="4" t="s">
        <v>118</v>
      </c>
      <c r="E7" s="9" t="s">
        <v>122</v>
      </c>
      <c r="F7" s="5">
        <v>550.49</v>
      </c>
      <c r="G7" s="5">
        <v>1375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7"/>
  <sheetViews>
    <sheetView workbookViewId="0">
      <selection sqref="A1:XFD104857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2.81640625" hidden="1" customWidth="1"/>
    <col min="10" max="10" width="0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119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48.75" customHeight="1" x14ac:dyDescent="0.35">
      <c r="A6" s="1" t="s">
        <v>62</v>
      </c>
      <c r="B6" s="1" t="s">
        <v>13</v>
      </c>
      <c r="C6" s="3" t="s">
        <v>120</v>
      </c>
      <c r="D6" s="4" t="s">
        <v>97</v>
      </c>
      <c r="E6" s="9" t="s">
        <v>121</v>
      </c>
      <c r="F6" s="5">
        <v>900</v>
      </c>
      <c r="G6" s="5">
        <v>780</v>
      </c>
      <c r="I6" s="5">
        <v>0</v>
      </c>
    </row>
    <row r="7" spans="1:9" ht="44.25" customHeight="1" x14ac:dyDescent="0.35">
      <c r="A7" s="1" t="s">
        <v>65</v>
      </c>
      <c r="B7" s="1" t="s">
        <v>15</v>
      </c>
      <c r="C7" s="3" t="s">
        <v>120</v>
      </c>
      <c r="D7" s="4" t="s">
        <v>97</v>
      </c>
      <c r="E7" s="9" t="s">
        <v>121</v>
      </c>
      <c r="F7" s="5">
        <v>900</v>
      </c>
      <c r="G7" s="5">
        <v>780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9"/>
  <sheetViews>
    <sheetView workbookViewId="0">
      <selection activeCell="D9" sqref="D9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customWidth="1"/>
    <col min="7" max="7" width="27.453125" customWidth="1"/>
    <col min="9" max="9" width="12.81640625" hidden="1" customWidth="1"/>
    <col min="10" max="10" width="0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123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60.75" customHeight="1" x14ac:dyDescent="0.35">
      <c r="A6" s="1" t="s">
        <v>131</v>
      </c>
      <c r="B6" s="1" t="s">
        <v>8</v>
      </c>
      <c r="C6" s="3">
        <v>43224</v>
      </c>
      <c r="D6" s="4" t="s">
        <v>124</v>
      </c>
      <c r="E6" s="9" t="s">
        <v>125</v>
      </c>
      <c r="F6" s="5">
        <v>300</v>
      </c>
      <c r="G6" s="5">
        <v>0</v>
      </c>
      <c r="I6" s="5">
        <v>0</v>
      </c>
    </row>
    <row r="7" spans="1:9" ht="68.25" customHeight="1" x14ac:dyDescent="0.35">
      <c r="A7" s="1" t="s">
        <v>131</v>
      </c>
      <c r="B7" s="1" t="s">
        <v>8</v>
      </c>
      <c r="C7" s="3" t="s">
        <v>133</v>
      </c>
      <c r="D7" s="4" t="s">
        <v>126</v>
      </c>
      <c r="E7" s="9" t="s">
        <v>127</v>
      </c>
      <c r="F7" s="5">
        <v>550</v>
      </c>
      <c r="G7" s="5">
        <v>0</v>
      </c>
    </row>
    <row r="8" spans="1:9" ht="63.5" x14ac:dyDescent="0.35">
      <c r="A8" s="1" t="s">
        <v>131</v>
      </c>
      <c r="B8" s="1" t="s">
        <v>8</v>
      </c>
      <c r="C8" s="3" t="s">
        <v>134</v>
      </c>
      <c r="D8" s="4" t="s">
        <v>132</v>
      </c>
      <c r="E8" s="9" t="s">
        <v>137</v>
      </c>
      <c r="F8" s="5">
        <v>500</v>
      </c>
      <c r="G8" s="5">
        <v>0</v>
      </c>
    </row>
    <row r="9" spans="1:9" ht="51" x14ac:dyDescent="0.35">
      <c r="A9" s="1" t="s">
        <v>65</v>
      </c>
      <c r="B9" s="1" t="s">
        <v>15</v>
      </c>
      <c r="C9" s="3">
        <v>43234</v>
      </c>
      <c r="D9" s="4" t="s">
        <v>18</v>
      </c>
      <c r="E9" s="9" t="s">
        <v>128</v>
      </c>
      <c r="F9" s="5">
        <v>500</v>
      </c>
      <c r="G9" s="5">
        <v>2250</v>
      </c>
      <c r="H9" t="s">
        <v>151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21"/>
  <sheetViews>
    <sheetView topLeftCell="A10" workbookViewId="0">
      <selection activeCell="A15" sqref="A15:B1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8.54296875" customWidth="1"/>
    <col min="7" max="7" width="15.26953125" customWidth="1"/>
    <col min="8" max="8" width="18.453125" customWidth="1"/>
    <col min="9" max="9" width="14.7265625" customWidth="1"/>
    <col min="10" max="10" width="12.81640625" hidden="1" customWidth="1"/>
    <col min="11" max="11" width="0" hidden="1" customWidth="1"/>
    <col min="12" max="12" width="9.54296875" bestFit="1" customWidth="1"/>
  </cols>
  <sheetData>
    <row r="1" spans="1:12" ht="15.5" x14ac:dyDescent="0.35">
      <c r="A1" s="50" t="s">
        <v>0</v>
      </c>
      <c r="B1" s="50"/>
      <c r="C1" s="50"/>
      <c r="D1" s="50"/>
      <c r="E1" s="50"/>
      <c r="F1" s="50"/>
      <c r="G1" s="50"/>
      <c r="H1" s="50"/>
    </row>
    <row r="2" spans="1:12" ht="15.5" x14ac:dyDescent="0.35">
      <c r="A2" s="50" t="s">
        <v>7</v>
      </c>
      <c r="B2" s="50"/>
      <c r="C2" s="50"/>
      <c r="D2" s="50"/>
      <c r="E2" s="50"/>
      <c r="F2" s="50"/>
      <c r="G2" s="50"/>
      <c r="H2" s="50"/>
    </row>
    <row r="3" spans="1:12" ht="15.5" x14ac:dyDescent="0.35">
      <c r="A3" s="50" t="s">
        <v>129</v>
      </c>
      <c r="B3" s="50"/>
      <c r="C3" s="50"/>
      <c r="D3" s="50"/>
      <c r="E3" s="50"/>
      <c r="F3" s="50"/>
      <c r="G3" s="50"/>
      <c r="H3" s="50"/>
    </row>
    <row r="4" spans="1:12" ht="15.5" x14ac:dyDescent="0.35">
      <c r="A4" s="7"/>
      <c r="B4" s="7"/>
      <c r="C4" s="7"/>
      <c r="D4" s="7"/>
      <c r="E4" s="7"/>
      <c r="F4" s="7"/>
      <c r="G4" s="7"/>
      <c r="H4" s="7"/>
    </row>
    <row r="5" spans="1:12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10</v>
      </c>
      <c r="I5" s="11" t="s">
        <v>191</v>
      </c>
      <c r="J5" s="2" t="s">
        <v>100</v>
      </c>
    </row>
    <row r="6" spans="1:12" ht="72.5" x14ac:dyDescent="0.35">
      <c r="A6" s="1" t="s">
        <v>96</v>
      </c>
      <c r="B6" s="1" t="s">
        <v>41</v>
      </c>
      <c r="C6" s="3" t="s">
        <v>130</v>
      </c>
      <c r="D6" s="4" t="s">
        <v>43</v>
      </c>
      <c r="E6" s="4" t="s">
        <v>135</v>
      </c>
      <c r="F6" s="5">
        <v>0</v>
      </c>
      <c r="G6" s="5">
        <v>900</v>
      </c>
      <c r="H6" s="5">
        <v>950</v>
      </c>
      <c r="I6" s="5">
        <v>0</v>
      </c>
    </row>
    <row r="7" spans="1:12" ht="84.75" customHeight="1" x14ac:dyDescent="0.35">
      <c r="A7" s="1" t="s">
        <v>131</v>
      </c>
      <c r="B7" s="1" t="s">
        <v>8</v>
      </c>
      <c r="C7" s="3" t="s">
        <v>139</v>
      </c>
      <c r="D7" s="4" t="s">
        <v>136</v>
      </c>
      <c r="E7" s="9" t="s">
        <v>138</v>
      </c>
      <c r="F7" s="5">
        <v>0</v>
      </c>
      <c r="G7" s="5">
        <v>1050</v>
      </c>
      <c r="H7" s="5">
        <v>0</v>
      </c>
      <c r="I7" s="5">
        <v>162.36000000000001</v>
      </c>
    </row>
    <row r="8" spans="1:12" ht="58.5" customHeight="1" x14ac:dyDescent="0.35">
      <c r="A8" s="1" t="s">
        <v>62</v>
      </c>
      <c r="B8" s="1" t="s">
        <v>13</v>
      </c>
      <c r="C8" s="3">
        <v>43258</v>
      </c>
      <c r="D8" s="4" t="s">
        <v>18</v>
      </c>
      <c r="E8" s="9" t="s">
        <v>176</v>
      </c>
      <c r="F8" s="5">
        <v>100</v>
      </c>
      <c r="G8" s="5">
        <v>0</v>
      </c>
      <c r="H8" s="5">
        <v>890</v>
      </c>
      <c r="I8" s="5">
        <v>0</v>
      </c>
      <c r="J8" s="5">
        <v>0</v>
      </c>
    </row>
    <row r="9" spans="1:12" ht="71.25" customHeight="1" x14ac:dyDescent="0.35">
      <c r="A9" s="1" t="s">
        <v>65</v>
      </c>
      <c r="B9" s="1" t="s">
        <v>15</v>
      </c>
      <c r="C9" s="3">
        <v>43262</v>
      </c>
      <c r="D9" s="4" t="s">
        <v>18</v>
      </c>
      <c r="E9" s="4" t="s">
        <v>177</v>
      </c>
      <c r="F9" s="5">
        <v>0</v>
      </c>
      <c r="G9" s="5">
        <v>500</v>
      </c>
      <c r="H9" s="5">
        <f>830+1380</f>
        <v>2210</v>
      </c>
      <c r="I9" s="5">
        <v>0</v>
      </c>
      <c r="L9" s="10"/>
    </row>
    <row r="10" spans="1:12" ht="71.25" customHeight="1" x14ac:dyDescent="0.35">
      <c r="A10" s="1" t="s">
        <v>131</v>
      </c>
      <c r="B10" s="1" t="s">
        <v>8</v>
      </c>
      <c r="C10" s="3" t="s">
        <v>143</v>
      </c>
      <c r="D10" s="4" t="s">
        <v>141</v>
      </c>
      <c r="E10" s="9" t="s">
        <v>142</v>
      </c>
      <c r="F10" s="5">
        <v>0</v>
      </c>
      <c r="G10" s="5">
        <v>550</v>
      </c>
      <c r="H10" s="5">
        <v>0</v>
      </c>
      <c r="I10" s="5">
        <v>429.75</v>
      </c>
    </row>
    <row r="11" spans="1:12" ht="54" customHeight="1" x14ac:dyDescent="0.35">
      <c r="A11" s="1" t="s">
        <v>52</v>
      </c>
      <c r="B11" s="1" t="s">
        <v>41</v>
      </c>
      <c r="C11" s="3" t="s">
        <v>140</v>
      </c>
      <c r="D11" s="4" t="s">
        <v>18</v>
      </c>
      <c r="E11" s="4" t="s">
        <v>148</v>
      </c>
      <c r="F11" s="5">
        <v>0</v>
      </c>
      <c r="G11" s="5">
        <v>1300</v>
      </c>
      <c r="H11" s="5">
        <v>700</v>
      </c>
      <c r="I11" s="5">
        <v>0</v>
      </c>
      <c r="J11" s="5">
        <v>230</v>
      </c>
    </row>
    <row r="12" spans="1:12" ht="63.5" x14ac:dyDescent="0.35">
      <c r="A12" s="1" t="s">
        <v>131</v>
      </c>
      <c r="B12" s="1" t="s">
        <v>8</v>
      </c>
      <c r="C12" s="3" t="s">
        <v>144</v>
      </c>
      <c r="D12" s="4" t="s">
        <v>145</v>
      </c>
      <c r="E12" s="9" t="s">
        <v>146</v>
      </c>
      <c r="F12" s="5">
        <v>0</v>
      </c>
      <c r="G12" s="5">
        <v>800</v>
      </c>
      <c r="H12" s="5">
        <v>1190</v>
      </c>
      <c r="I12" s="5">
        <v>0</v>
      </c>
    </row>
    <row r="13" spans="1:12" ht="43.5" x14ac:dyDescent="0.35">
      <c r="A13" s="1" t="s">
        <v>110</v>
      </c>
      <c r="B13" s="1" t="s">
        <v>111</v>
      </c>
      <c r="C13" s="3" t="s">
        <v>147</v>
      </c>
      <c r="D13" s="4" t="s">
        <v>26</v>
      </c>
      <c r="E13" s="4" t="s">
        <v>149</v>
      </c>
      <c r="F13" s="5">
        <v>0</v>
      </c>
      <c r="G13" s="5">
        <v>500</v>
      </c>
      <c r="H13" s="5">
        <v>1200</v>
      </c>
      <c r="I13" s="5">
        <v>0</v>
      </c>
      <c r="J13" s="2"/>
    </row>
    <row r="14" spans="1:12" ht="50.25" customHeight="1" x14ac:dyDescent="0.35">
      <c r="A14" s="1" t="s">
        <v>65</v>
      </c>
      <c r="B14" s="1" t="s">
        <v>15</v>
      </c>
      <c r="C14" s="3" t="s">
        <v>150</v>
      </c>
      <c r="D14" s="4" t="s">
        <v>152</v>
      </c>
      <c r="E14" s="4" t="s">
        <v>92</v>
      </c>
      <c r="F14" s="5">
        <v>0</v>
      </c>
      <c r="G14" s="5">
        <v>1200</v>
      </c>
      <c r="H14" s="5">
        <v>1350</v>
      </c>
      <c r="I14" s="5">
        <v>0</v>
      </c>
      <c r="L14" s="10"/>
    </row>
    <row r="15" spans="1:12" ht="29" x14ac:dyDescent="0.35">
      <c r="A15" s="1" t="s">
        <v>154</v>
      </c>
      <c r="B15" s="1" t="s">
        <v>153</v>
      </c>
      <c r="C15" s="3" t="s">
        <v>150</v>
      </c>
      <c r="D15" s="4" t="s">
        <v>152</v>
      </c>
      <c r="E15" s="4" t="s">
        <v>92</v>
      </c>
      <c r="F15" s="5">
        <v>0</v>
      </c>
      <c r="G15" s="5">
        <v>1200</v>
      </c>
      <c r="H15" s="5">
        <f>692.5+585</f>
        <v>1277.5</v>
      </c>
      <c r="I15" s="5">
        <v>0</v>
      </c>
    </row>
    <row r="16" spans="1:12" ht="29" x14ac:dyDescent="0.35">
      <c r="A16" s="1" t="s">
        <v>131</v>
      </c>
      <c r="B16" s="1" t="s">
        <v>8</v>
      </c>
      <c r="C16" s="3" t="s">
        <v>150</v>
      </c>
      <c r="D16" s="4" t="s">
        <v>152</v>
      </c>
      <c r="E16" s="4" t="s">
        <v>92</v>
      </c>
      <c r="F16" s="5">
        <v>0</v>
      </c>
      <c r="G16" s="5">
        <v>1200</v>
      </c>
      <c r="H16" s="5">
        <f>692.5+585</f>
        <v>1277.5</v>
      </c>
      <c r="I16" s="5">
        <v>0</v>
      </c>
    </row>
    <row r="17" spans="1:9" ht="29" x14ac:dyDescent="0.35">
      <c r="A17" s="1" t="s">
        <v>155</v>
      </c>
      <c r="B17" s="1" t="s">
        <v>8</v>
      </c>
      <c r="C17" s="3" t="s">
        <v>150</v>
      </c>
      <c r="D17" s="4" t="s">
        <v>152</v>
      </c>
      <c r="E17" s="4" t="s">
        <v>92</v>
      </c>
      <c r="F17" s="5">
        <v>0</v>
      </c>
      <c r="G17" s="5">
        <v>1200</v>
      </c>
      <c r="H17" s="5">
        <f>692.5+585</f>
        <v>1277.5</v>
      </c>
      <c r="I17" s="5">
        <v>0</v>
      </c>
    </row>
    <row r="18" spans="1:9" ht="29" x14ac:dyDescent="0.35">
      <c r="A18" s="1" t="s">
        <v>156</v>
      </c>
      <c r="B18" s="1" t="s">
        <v>41</v>
      </c>
      <c r="C18" s="3" t="s">
        <v>150</v>
      </c>
      <c r="D18" s="4" t="s">
        <v>152</v>
      </c>
      <c r="E18" s="4" t="s">
        <v>92</v>
      </c>
      <c r="F18" s="5">
        <v>0</v>
      </c>
      <c r="G18" s="5">
        <v>1200</v>
      </c>
      <c r="H18" s="5">
        <f>692.5+585</f>
        <v>1277.5</v>
      </c>
      <c r="I18" s="5">
        <v>0</v>
      </c>
    </row>
    <row r="19" spans="1:9" ht="29" x14ac:dyDescent="0.35">
      <c r="A19" s="1" t="s">
        <v>158</v>
      </c>
      <c r="B19" s="1" t="s">
        <v>157</v>
      </c>
      <c r="C19" s="3" t="s">
        <v>150</v>
      </c>
      <c r="D19" s="4" t="s">
        <v>152</v>
      </c>
      <c r="E19" s="4" t="s">
        <v>92</v>
      </c>
      <c r="F19" s="5">
        <v>0</v>
      </c>
      <c r="G19" s="5">
        <v>500</v>
      </c>
      <c r="H19" s="5">
        <v>970</v>
      </c>
      <c r="I19" s="5">
        <v>0</v>
      </c>
    </row>
    <row r="20" spans="1:9" ht="29" x14ac:dyDescent="0.35">
      <c r="A20" s="1" t="s">
        <v>185</v>
      </c>
      <c r="B20" s="1" t="s">
        <v>41</v>
      </c>
      <c r="C20" s="3" t="s">
        <v>150</v>
      </c>
      <c r="D20" s="4" t="s">
        <v>152</v>
      </c>
      <c r="E20" s="4" t="s">
        <v>92</v>
      </c>
      <c r="F20" s="5">
        <v>0</v>
      </c>
      <c r="G20" s="5">
        <v>500</v>
      </c>
      <c r="H20" s="5">
        <f>530+730</f>
        <v>1260</v>
      </c>
      <c r="I20" s="5">
        <v>0</v>
      </c>
    </row>
    <row r="21" spans="1:9" ht="63.5" x14ac:dyDescent="0.35">
      <c r="A21" s="1" t="s">
        <v>163</v>
      </c>
      <c r="B21" s="1" t="s">
        <v>164</v>
      </c>
      <c r="C21" s="3">
        <v>43280</v>
      </c>
      <c r="D21" s="4" t="s">
        <v>165</v>
      </c>
      <c r="E21" s="9" t="s">
        <v>162</v>
      </c>
      <c r="F21" s="5">
        <v>50</v>
      </c>
      <c r="G21" s="5">
        <v>0</v>
      </c>
      <c r="H21" s="5">
        <v>940</v>
      </c>
      <c r="I21" s="5">
        <v>0</v>
      </c>
    </row>
  </sheetData>
  <mergeCells count="3">
    <mergeCell ref="A1:H1"/>
    <mergeCell ref="A2:H2"/>
    <mergeCell ref="A3:H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8"/>
  <sheetViews>
    <sheetView workbookViewId="0">
      <selection activeCell="A8" sqref="A8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8.26953125" customWidth="1"/>
    <col min="7" max="7" width="14.7265625" bestFit="1" customWidth="1"/>
    <col min="8" max="8" width="16.81640625" customWidth="1"/>
    <col min="9" max="9" width="13.26953125" customWidth="1"/>
    <col min="10" max="10" width="12.81640625" hidden="1" customWidth="1"/>
    <col min="11" max="11" width="0" hidden="1" customWidth="1"/>
    <col min="12" max="12" width="9.54296875" bestFit="1" customWidth="1"/>
  </cols>
  <sheetData>
    <row r="1" spans="1:10" ht="15.5" x14ac:dyDescent="0.3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15.5" x14ac:dyDescent="0.35">
      <c r="A2" s="50" t="s">
        <v>7</v>
      </c>
      <c r="B2" s="50"/>
      <c r="C2" s="50"/>
      <c r="D2" s="50"/>
      <c r="E2" s="50"/>
      <c r="F2" s="50"/>
      <c r="G2" s="50"/>
      <c r="H2" s="50"/>
    </row>
    <row r="3" spans="1:10" ht="15.5" x14ac:dyDescent="0.35">
      <c r="A3" s="50" t="s">
        <v>159</v>
      </c>
      <c r="B3" s="50"/>
      <c r="C3" s="50"/>
      <c r="D3" s="50"/>
      <c r="E3" s="50"/>
      <c r="F3" s="50"/>
      <c r="G3" s="50"/>
      <c r="H3" s="50"/>
    </row>
    <row r="4" spans="1:10" ht="15.5" x14ac:dyDescent="0.35">
      <c r="A4" s="7"/>
      <c r="B4" s="7"/>
      <c r="C4" s="7"/>
      <c r="D4" s="7"/>
      <c r="E4" s="7"/>
      <c r="F4" s="7"/>
      <c r="G4" s="7"/>
      <c r="H4" s="7"/>
    </row>
    <row r="5" spans="1:10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10</v>
      </c>
      <c r="I5" s="11" t="s">
        <v>191</v>
      </c>
      <c r="J5" s="2" t="s">
        <v>100</v>
      </c>
    </row>
    <row r="6" spans="1:10" ht="63.5" x14ac:dyDescent="0.35">
      <c r="A6" s="1" t="s">
        <v>131</v>
      </c>
      <c r="B6" s="1" t="s">
        <v>8</v>
      </c>
      <c r="C6" s="3" t="s">
        <v>160</v>
      </c>
      <c r="D6" s="4" t="s">
        <v>38</v>
      </c>
      <c r="E6" s="9" t="s">
        <v>161</v>
      </c>
      <c r="F6" s="13">
        <v>0</v>
      </c>
      <c r="G6" s="5">
        <v>550</v>
      </c>
      <c r="H6" s="5">
        <v>790</v>
      </c>
      <c r="I6" s="13">
        <v>0</v>
      </c>
    </row>
    <row r="7" spans="1:10" ht="63.5" x14ac:dyDescent="0.35">
      <c r="A7" s="1" t="s">
        <v>131</v>
      </c>
      <c r="B7" s="1" t="s">
        <v>8</v>
      </c>
      <c r="C7" s="3" t="s">
        <v>166</v>
      </c>
      <c r="D7" s="4" t="s">
        <v>167</v>
      </c>
      <c r="E7" s="9" t="s">
        <v>168</v>
      </c>
      <c r="F7" s="13">
        <v>0</v>
      </c>
      <c r="G7" s="5">
        <v>1050</v>
      </c>
      <c r="H7" s="5">
        <v>690</v>
      </c>
      <c r="I7" s="13">
        <v>0</v>
      </c>
    </row>
    <row r="8" spans="1:10" ht="81" customHeight="1" x14ac:dyDescent="0.35">
      <c r="A8" s="1" t="s">
        <v>62</v>
      </c>
      <c r="B8" s="1" t="s">
        <v>13</v>
      </c>
      <c r="C8" s="3">
        <v>43308</v>
      </c>
      <c r="D8" s="4" t="s">
        <v>18</v>
      </c>
      <c r="E8" s="9" t="s">
        <v>178</v>
      </c>
      <c r="F8" s="13">
        <v>0</v>
      </c>
      <c r="G8" s="5">
        <v>500</v>
      </c>
      <c r="H8" s="5">
        <v>1710</v>
      </c>
      <c r="I8" s="13">
        <v>0</v>
      </c>
      <c r="J8" s="5">
        <v>0</v>
      </c>
    </row>
  </sheetData>
  <mergeCells count="3">
    <mergeCell ref="A1:H1"/>
    <mergeCell ref="A2:H2"/>
    <mergeCell ref="A3:H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5"/>
  <sheetViews>
    <sheetView topLeftCell="A10" workbookViewId="0">
      <selection activeCell="A11" sqref="A11:B11"/>
    </sheetView>
  </sheetViews>
  <sheetFormatPr defaultRowHeight="14.5" x14ac:dyDescent="0.35"/>
  <cols>
    <col min="1" max="1" width="30.81640625" bestFit="1" customWidth="1"/>
    <col min="2" max="2" width="45.453125" bestFit="1" customWidth="1"/>
    <col min="3" max="3" width="17.81640625" bestFit="1" customWidth="1"/>
    <col min="4" max="4" width="23.1796875" bestFit="1" customWidth="1"/>
    <col min="5" max="5" width="49.26953125" bestFit="1" customWidth="1"/>
    <col min="6" max="6" width="15.453125" customWidth="1"/>
    <col min="7" max="7" width="10.54296875" customWidth="1"/>
    <col min="8" max="8" width="11" bestFit="1" customWidth="1"/>
    <col min="9" max="9" width="12.453125" bestFit="1" customWidth="1"/>
    <col min="10" max="10" width="12.81640625" hidden="1" customWidth="1"/>
    <col min="11" max="11" width="3.7265625" customWidth="1"/>
    <col min="12" max="12" width="9.54296875" bestFit="1" customWidth="1"/>
  </cols>
  <sheetData>
    <row r="1" spans="1:13" ht="15.5" x14ac:dyDescent="0.35">
      <c r="A1" s="50" t="s">
        <v>0</v>
      </c>
      <c r="B1" s="50"/>
      <c r="C1" s="50"/>
      <c r="D1" s="50"/>
      <c r="E1" s="50"/>
      <c r="F1" s="50"/>
      <c r="G1" s="50"/>
      <c r="H1" s="50"/>
    </row>
    <row r="2" spans="1:13" ht="15.5" x14ac:dyDescent="0.35">
      <c r="A2" s="50" t="s">
        <v>7</v>
      </c>
      <c r="B2" s="50"/>
      <c r="C2" s="50"/>
      <c r="D2" s="50"/>
      <c r="E2" s="50"/>
      <c r="F2" s="50"/>
      <c r="G2" s="50"/>
      <c r="H2" s="50"/>
    </row>
    <row r="3" spans="1:13" ht="15.5" x14ac:dyDescent="0.35">
      <c r="A3" s="50" t="s">
        <v>169</v>
      </c>
      <c r="B3" s="50"/>
      <c r="C3" s="50"/>
      <c r="D3" s="50"/>
      <c r="E3" s="50"/>
      <c r="F3" s="50"/>
      <c r="G3" s="50"/>
      <c r="H3" s="50"/>
    </row>
    <row r="4" spans="1:13" ht="15.5" x14ac:dyDescent="0.35">
      <c r="A4" s="7"/>
      <c r="B4" s="7"/>
      <c r="C4" s="7"/>
      <c r="D4" s="7"/>
      <c r="E4" s="7"/>
      <c r="F4" s="7"/>
      <c r="G4" s="7"/>
      <c r="H4" s="7"/>
    </row>
    <row r="5" spans="1:13" ht="57" customHeight="1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  <c r="J5" s="2" t="s">
        <v>100</v>
      </c>
    </row>
    <row r="6" spans="1:13" ht="84.75" customHeight="1" x14ac:dyDescent="0.35">
      <c r="A6" s="1" t="s">
        <v>131</v>
      </c>
      <c r="B6" s="1" t="s">
        <v>8</v>
      </c>
      <c r="C6" s="3">
        <v>43319</v>
      </c>
      <c r="D6" s="4" t="s">
        <v>36</v>
      </c>
      <c r="E6" s="9" t="s">
        <v>179</v>
      </c>
      <c r="F6" s="5">
        <v>50</v>
      </c>
      <c r="G6" s="13">
        <v>0</v>
      </c>
      <c r="H6" s="13">
        <v>0</v>
      </c>
      <c r="I6" s="5">
        <v>68.34</v>
      </c>
    </row>
    <row r="7" spans="1:13" ht="90" customHeight="1" x14ac:dyDescent="0.35">
      <c r="A7" s="1" t="s">
        <v>62</v>
      </c>
      <c r="B7" s="1" t="s">
        <v>13</v>
      </c>
      <c r="C7" s="3">
        <v>43328</v>
      </c>
      <c r="D7" s="4" t="s">
        <v>165</v>
      </c>
      <c r="E7" s="9" t="s">
        <v>184</v>
      </c>
      <c r="F7" s="5">
        <v>50</v>
      </c>
      <c r="G7" s="13">
        <v>0</v>
      </c>
      <c r="H7" s="5">
        <v>1475</v>
      </c>
      <c r="I7" s="14">
        <v>0</v>
      </c>
      <c r="J7" s="5">
        <v>0</v>
      </c>
    </row>
    <row r="8" spans="1:13" ht="82.5" customHeight="1" x14ac:dyDescent="0.35">
      <c r="A8" s="1" t="s">
        <v>110</v>
      </c>
      <c r="B8" s="1" t="s">
        <v>111</v>
      </c>
      <c r="C8" s="3">
        <v>43328</v>
      </c>
      <c r="D8" s="4" t="s">
        <v>165</v>
      </c>
      <c r="E8" s="9" t="s">
        <v>180</v>
      </c>
      <c r="F8" s="5">
        <v>50</v>
      </c>
      <c r="G8" s="13">
        <v>0</v>
      </c>
      <c r="H8" s="5">
        <v>1475</v>
      </c>
      <c r="I8" s="14">
        <v>0</v>
      </c>
      <c r="J8" s="2"/>
    </row>
    <row r="9" spans="1:13" ht="60.75" customHeight="1" x14ac:dyDescent="0.35">
      <c r="A9" s="1" t="s">
        <v>171</v>
      </c>
      <c r="B9" s="1" t="s">
        <v>172</v>
      </c>
      <c r="C9" s="3" t="s">
        <v>170</v>
      </c>
      <c r="D9" s="4" t="s">
        <v>18</v>
      </c>
      <c r="E9" s="9" t="s">
        <v>181</v>
      </c>
      <c r="F9" s="13">
        <v>0</v>
      </c>
      <c r="G9" s="5">
        <v>1300</v>
      </c>
      <c r="H9" s="5">
        <f>260+500</f>
        <v>760</v>
      </c>
      <c r="I9" s="13">
        <v>0</v>
      </c>
    </row>
    <row r="10" spans="1:13" ht="52.5" customHeight="1" x14ac:dyDescent="0.35">
      <c r="A10" s="1" t="s">
        <v>173</v>
      </c>
      <c r="B10" s="1" t="s">
        <v>157</v>
      </c>
      <c r="C10" s="3" t="s">
        <v>170</v>
      </c>
      <c r="D10" s="4" t="s">
        <v>18</v>
      </c>
      <c r="E10" s="9" t="s">
        <v>181</v>
      </c>
      <c r="F10" s="13">
        <v>0</v>
      </c>
      <c r="G10" s="5">
        <v>1300</v>
      </c>
      <c r="H10" s="5">
        <f>330+260</f>
        <v>590</v>
      </c>
      <c r="I10" s="13">
        <v>0</v>
      </c>
      <c r="M10" s="9"/>
    </row>
    <row r="11" spans="1:13" ht="54.75" customHeight="1" x14ac:dyDescent="0.35">
      <c r="A11" s="1" t="s">
        <v>65</v>
      </c>
      <c r="B11" s="1" t="s">
        <v>15</v>
      </c>
      <c r="C11" s="3" t="s">
        <v>174</v>
      </c>
      <c r="D11" s="4" t="s">
        <v>175</v>
      </c>
      <c r="E11" s="9" t="s">
        <v>182</v>
      </c>
      <c r="F11" s="13">
        <v>0</v>
      </c>
      <c r="G11" s="5">
        <v>900</v>
      </c>
      <c r="H11" s="5">
        <v>610</v>
      </c>
      <c r="I11" s="13">
        <v>0</v>
      </c>
    </row>
    <row r="12" spans="1:13" ht="39" customHeight="1" x14ac:dyDescent="0.35">
      <c r="A12" s="1" t="s">
        <v>62</v>
      </c>
      <c r="B12" s="1" t="s">
        <v>13</v>
      </c>
      <c r="C12" s="3">
        <v>43335</v>
      </c>
      <c r="D12" s="4" t="s">
        <v>183</v>
      </c>
      <c r="E12" s="9" t="s">
        <v>186</v>
      </c>
      <c r="F12" s="5">
        <v>50</v>
      </c>
      <c r="G12" s="13">
        <v>0</v>
      </c>
      <c r="H12" s="13">
        <v>0</v>
      </c>
      <c r="I12" s="12" t="s">
        <v>193</v>
      </c>
    </row>
    <row r="13" spans="1:13" ht="42" customHeight="1" x14ac:dyDescent="0.35">
      <c r="A13" s="1" t="s">
        <v>110</v>
      </c>
      <c r="B13" s="1" t="s">
        <v>111</v>
      </c>
      <c r="C13" s="3">
        <v>43335</v>
      </c>
      <c r="D13" s="4" t="s">
        <v>183</v>
      </c>
      <c r="E13" s="9" t="s">
        <v>186</v>
      </c>
      <c r="F13" s="5">
        <v>50</v>
      </c>
      <c r="G13" s="13">
        <v>0</v>
      </c>
      <c r="H13" s="13">
        <v>0</v>
      </c>
      <c r="I13" s="12" t="s">
        <v>193</v>
      </c>
    </row>
    <row r="14" spans="1:13" ht="57" customHeight="1" x14ac:dyDescent="0.35">
      <c r="A14" s="1" t="s">
        <v>185</v>
      </c>
      <c r="B14" s="1" t="s">
        <v>41</v>
      </c>
      <c r="C14" s="3">
        <v>43336</v>
      </c>
      <c r="D14" s="4" t="s">
        <v>18</v>
      </c>
      <c r="E14" s="4" t="s">
        <v>188</v>
      </c>
      <c r="F14" s="13">
        <v>0</v>
      </c>
      <c r="G14" s="5">
        <v>500</v>
      </c>
      <c r="H14" s="5">
        <v>960</v>
      </c>
      <c r="I14" s="5">
        <v>0</v>
      </c>
    </row>
    <row r="15" spans="1:13" ht="43.5" x14ac:dyDescent="0.35">
      <c r="A15" s="1" t="s">
        <v>187</v>
      </c>
      <c r="B15" s="1" t="s">
        <v>157</v>
      </c>
      <c r="C15" s="3">
        <v>43336</v>
      </c>
      <c r="D15" s="4" t="s">
        <v>18</v>
      </c>
      <c r="E15" s="4" t="s">
        <v>188</v>
      </c>
      <c r="F15" s="13">
        <v>0</v>
      </c>
      <c r="G15" s="5">
        <v>500</v>
      </c>
      <c r="H15" s="5">
        <v>989</v>
      </c>
      <c r="I15" s="5">
        <v>0</v>
      </c>
    </row>
  </sheetData>
  <mergeCells count="3">
    <mergeCell ref="A1:H1"/>
    <mergeCell ref="A2:H2"/>
    <mergeCell ref="A3:H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17"/>
  <sheetViews>
    <sheetView topLeftCell="A11" workbookViewId="0">
      <selection activeCell="A5" sqref="A5"/>
    </sheetView>
  </sheetViews>
  <sheetFormatPr defaultRowHeight="14.5" x14ac:dyDescent="0.35"/>
  <cols>
    <col min="1" max="1" width="30.81640625" bestFit="1" customWidth="1"/>
    <col min="2" max="2" width="45.453125" bestFit="1" customWidth="1"/>
    <col min="3" max="3" width="17.81640625" bestFit="1" customWidth="1"/>
    <col min="4" max="4" width="23.1796875" bestFit="1" customWidth="1"/>
    <col min="5" max="5" width="49.26953125" bestFit="1" customWidth="1"/>
    <col min="6" max="6" width="15.453125" customWidth="1"/>
    <col min="7" max="7" width="11.81640625" customWidth="1"/>
    <col min="8" max="8" width="11" bestFit="1" customWidth="1"/>
    <col min="9" max="9" width="12.453125" bestFit="1" customWidth="1"/>
    <col min="10" max="10" width="12.81640625" hidden="1" customWidth="1"/>
    <col min="11" max="11" width="3.7265625" customWidth="1"/>
    <col min="12" max="12" width="9.54296875" bestFit="1" customWidth="1"/>
  </cols>
  <sheetData>
    <row r="1" spans="1:10" ht="15.5" x14ac:dyDescent="0.3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15.5" x14ac:dyDescent="0.35">
      <c r="A2" s="50" t="s">
        <v>7</v>
      </c>
      <c r="B2" s="50"/>
      <c r="C2" s="50"/>
      <c r="D2" s="50"/>
      <c r="E2" s="50"/>
      <c r="F2" s="50"/>
      <c r="G2" s="50"/>
      <c r="H2" s="50"/>
    </row>
    <row r="3" spans="1:10" ht="15.5" x14ac:dyDescent="0.35">
      <c r="A3" s="50" t="s">
        <v>194</v>
      </c>
      <c r="B3" s="50"/>
      <c r="C3" s="50"/>
      <c r="D3" s="50"/>
      <c r="E3" s="50"/>
      <c r="F3" s="50"/>
      <c r="G3" s="50"/>
      <c r="H3" s="50"/>
    </row>
    <row r="4" spans="1:10" ht="15.5" x14ac:dyDescent="0.35">
      <c r="A4" s="7"/>
      <c r="B4" s="7"/>
      <c r="C4" s="7"/>
      <c r="D4" s="7"/>
      <c r="E4" s="7"/>
      <c r="F4" s="7"/>
      <c r="G4" s="7"/>
      <c r="H4" s="7"/>
    </row>
    <row r="5" spans="1:10" ht="57" customHeight="1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  <c r="J5" s="2" t="s">
        <v>100</v>
      </c>
    </row>
    <row r="6" spans="1:10" ht="90" customHeight="1" x14ac:dyDescent="0.35">
      <c r="A6" s="1" t="s">
        <v>62</v>
      </c>
      <c r="B6" s="1" t="s">
        <v>13</v>
      </c>
      <c r="C6" s="3">
        <v>43346</v>
      </c>
      <c r="D6" s="4" t="s">
        <v>38</v>
      </c>
      <c r="E6" s="9" t="s">
        <v>216</v>
      </c>
      <c r="F6" s="5">
        <v>50</v>
      </c>
      <c r="G6" s="13">
        <v>0</v>
      </c>
      <c r="H6" s="13">
        <v>0</v>
      </c>
      <c r="I6" s="14">
        <v>0</v>
      </c>
      <c r="J6" s="5">
        <v>0</v>
      </c>
    </row>
    <row r="7" spans="1:10" ht="90" customHeight="1" x14ac:dyDescent="0.35">
      <c r="A7" s="1" t="s">
        <v>110</v>
      </c>
      <c r="B7" s="1" t="s">
        <v>111</v>
      </c>
      <c r="C7" s="3">
        <v>43346</v>
      </c>
      <c r="D7" s="4" t="s">
        <v>38</v>
      </c>
      <c r="E7" s="9" t="s">
        <v>215</v>
      </c>
      <c r="F7" s="5">
        <v>50</v>
      </c>
      <c r="G7" s="13">
        <v>0</v>
      </c>
      <c r="H7" s="13">
        <v>0</v>
      </c>
      <c r="I7" s="14">
        <v>0</v>
      </c>
      <c r="J7" s="5"/>
    </row>
    <row r="8" spans="1:10" ht="63" customHeight="1" x14ac:dyDescent="0.35">
      <c r="A8" s="1" t="s">
        <v>195</v>
      </c>
      <c r="B8" s="1" t="s">
        <v>197</v>
      </c>
      <c r="C8" s="3" t="s">
        <v>196</v>
      </c>
      <c r="D8" s="4" t="s">
        <v>22</v>
      </c>
      <c r="E8" s="9" t="s">
        <v>214</v>
      </c>
      <c r="F8" s="13">
        <v>0</v>
      </c>
      <c r="G8" s="5">
        <v>900</v>
      </c>
      <c r="H8" s="5">
        <v>820</v>
      </c>
      <c r="I8" s="14">
        <v>0</v>
      </c>
      <c r="J8" s="5"/>
    </row>
    <row r="9" spans="1:10" ht="61.5" customHeight="1" x14ac:dyDescent="0.35">
      <c r="A9" s="1" t="s">
        <v>106</v>
      </c>
      <c r="B9" s="1" t="s">
        <v>107</v>
      </c>
      <c r="C9" s="3" t="s">
        <v>198</v>
      </c>
      <c r="D9" s="4" t="s">
        <v>26</v>
      </c>
      <c r="E9" s="9" t="s">
        <v>213</v>
      </c>
      <c r="F9" s="13">
        <v>0</v>
      </c>
      <c r="G9" s="5">
        <v>1300</v>
      </c>
      <c r="H9" s="5">
        <v>560</v>
      </c>
      <c r="I9" s="14">
        <v>0</v>
      </c>
      <c r="J9" s="5"/>
    </row>
    <row r="10" spans="1:10" ht="69" customHeight="1" x14ac:dyDescent="0.35">
      <c r="A10" s="1" t="s">
        <v>110</v>
      </c>
      <c r="B10" s="1" t="s">
        <v>111</v>
      </c>
      <c r="C10" s="3" t="s">
        <v>198</v>
      </c>
      <c r="D10" s="4" t="s">
        <v>26</v>
      </c>
      <c r="E10" s="9" t="s">
        <v>213</v>
      </c>
      <c r="F10" s="13">
        <v>0</v>
      </c>
      <c r="G10" s="5">
        <v>1300</v>
      </c>
      <c r="H10" s="5">
        <v>560</v>
      </c>
      <c r="I10" s="14">
        <v>0</v>
      </c>
      <c r="J10" s="5"/>
    </row>
    <row r="11" spans="1:10" ht="73.5" customHeight="1" x14ac:dyDescent="0.35">
      <c r="A11" s="1" t="s">
        <v>65</v>
      </c>
      <c r="B11" s="1" t="s">
        <v>15</v>
      </c>
      <c r="C11" s="3" t="s">
        <v>198</v>
      </c>
      <c r="D11" s="4" t="s">
        <v>26</v>
      </c>
      <c r="E11" s="9" t="s">
        <v>213</v>
      </c>
      <c r="F11" s="13">
        <v>0</v>
      </c>
      <c r="G11" s="5">
        <v>1300</v>
      </c>
      <c r="H11" s="5">
        <v>560</v>
      </c>
      <c r="I11" s="14">
        <v>0</v>
      </c>
      <c r="J11" s="5"/>
    </row>
    <row r="12" spans="1:10" ht="57" customHeight="1" x14ac:dyDescent="0.35">
      <c r="A12" s="1" t="s">
        <v>65</v>
      </c>
      <c r="B12" s="1" t="s">
        <v>15</v>
      </c>
      <c r="C12" s="3" t="s">
        <v>199</v>
      </c>
      <c r="D12" s="4" t="s">
        <v>152</v>
      </c>
      <c r="E12" s="9" t="s">
        <v>207</v>
      </c>
      <c r="F12" s="13">
        <v>0</v>
      </c>
      <c r="G12" s="5">
        <v>900</v>
      </c>
      <c r="H12" s="5">
        <f>1390+218</f>
        <v>1608</v>
      </c>
      <c r="I12" s="14">
        <v>0</v>
      </c>
      <c r="J12" s="5"/>
    </row>
    <row r="13" spans="1:10" ht="48.75" customHeight="1" x14ac:dyDescent="0.35">
      <c r="A13" s="1" t="s">
        <v>131</v>
      </c>
      <c r="B13" s="1" t="s">
        <v>8</v>
      </c>
      <c r="C13" s="3" t="s">
        <v>200</v>
      </c>
      <c r="D13" s="4" t="s">
        <v>152</v>
      </c>
      <c r="E13" s="9" t="s">
        <v>209</v>
      </c>
      <c r="F13" s="13">
        <v>0</v>
      </c>
      <c r="G13" s="5">
        <v>2500</v>
      </c>
      <c r="H13" s="5">
        <v>2090</v>
      </c>
      <c r="I13" s="14">
        <v>0</v>
      </c>
      <c r="J13" s="5"/>
    </row>
    <row r="14" spans="1:10" ht="59.25" customHeight="1" x14ac:dyDescent="0.35">
      <c r="A14" s="1" t="s">
        <v>201</v>
      </c>
      <c r="B14" s="1" t="s">
        <v>202</v>
      </c>
      <c r="C14" s="3" t="s">
        <v>200</v>
      </c>
      <c r="D14" s="4" t="s">
        <v>152</v>
      </c>
      <c r="E14" s="9" t="s">
        <v>209</v>
      </c>
      <c r="F14" s="13">
        <v>0</v>
      </c>
      <c r="G14" s="5">
        <v>2500</v>
      </c>
      <c r="H14" s="5">
        <v>2090</v>
      </c>
      <c r="I14" s="14">
        <v>0</v>
      </c>
      <c r="J14" s="5"/>
    </row>
    <row r="15" spans="1:10" ht="42.75" customHeight="1" x14ac:dyDescent="0.35">
      <c r="A15" s="1" t="s">
        <v>206</v>
      </c>
      <c r="B15" s="1" t="s">
        <v>41</v>
      </c>
      <c r="C15" s="3" t="s">
        <v>203</v>
      </c>
      <c r="D15" s="4" t="s">
        <v>152</v>
      </c>
      <c r="E15" s="9" t="s">
        <v>208</v>
      </c>
      <c r="F15" s="13">
        <v>0</v>
      </c>
      <c r="G15" s="5">
        <v>1300</v>
      </c>
      <c r="H15" s="5">
        <v>1750</v>
      </c>
      <c r="I15" s="14">
        <v>0</v>
      </c>
      <c r="J15" s="5"/>
    </row>
    <row r="16" spans="1:10" ht="57" customHeight="1" x14ac:dyDescent="0.35">
      <c r="A16" s="1" t="s">
        <v>62</v>
      </c>
      <c r="B16" s="1" t="s">
        <v>13</v>
      </c>
      <c r="C16" s="3" t="s">
        <v>203</v>
      </c>
      <c r="D16" s="4" t="s">
        <v>204</v>
      </c>
      <c r="E16" s="9" t="s">
        <v>205</v>
      </c>
      <c r="F16" s="13">
        <v>0</v>
      </c>
      <c r="G16" s="5">
        <v>900</v>
      </c>
      <c r="H16" s="5">
        <v>1670</v>
      </c>
      <c r="I16" s="14">
        <v>0</v>
      </c>
      <c r="J16" s="5"/>
    </row>
    <row r="17" spans="1:10" ht="51.75" customHeight="1" x14ac:dyDescent="0.35">
      <c r="A17" s="1" t="s">
        <v>65</v>
      </c>
      <c r="B17" s="1" t="s">
        <v>15</v>
      </c>
      <c r="C17" s="3" t="s">
        <v>203</v>
      </c>
      <c r="D17" s="4" t="s">
        <v>204</v>
      </c>
      <c r="E17" s="9" t="s">
        <v>205</v>
      </c>
      <c r="F17" s="13">
        <v>0</v>
      </c>
      <c r="G17" s="5">
        <v>900</v>
      </c>
      <c r="H17" s="5">
        <v>1470</v>
      </c>
      <c r="I17" s="14">
        <v>0</v>
      </c>
      <c r="J17" s="5"/>
    </row>
  </sheetData>
  <mergeCells count="3">
    <mergeCell ref="A1:H1"/>
    <mergeCell ref="A2:H2"/>
    <mergeCell ref="A3:H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8"/>
  <sheetViews>
    <sheetView workbookViewId="0">
      <selection activeCell="A8" sqref="A8"/>
    </sheetView>
  </sheetViews>
  <sheetFormatPr defaultRowHeight="14.5" x14ac:dyDescent="0.35"/>
  <cols>
    <col min="1" max="1" width="30.81640625" bestFit="1" customWidth="1"/>
    <col min="2" max="2" width="45.453125" bestFit="1" customWidth="1"/>
    <col min="3" max="3" width="17.81640625" bestFit="1" customWidth="1"/>
    <col min="4" max="4" width="23.1796875" bestFit="1" customWidth="1"/>
    <col min="5" max="5" width="49.26953125" bestFit="1" customWidth="1"/>
    <col min="6" max="6" width="15.453125" customWidth="1"/>
    <col min="7" max="7" width="11.81640625" customWidth="1"/>
    <col min="8" max="8" width="11" bestFit="1" customWidth="1"/>
    <col min="9" max="9" width="12.453125" bestFit="1" customWidth="1"/>
    <col min="10" max="10" width="12.81640625" hidden="1" customWidth="1"/>
    <col min="11" max="11" width="3.7265625" customWidth="1"/>
    <col min="12" max="12" width="9.54296875" bestFit="1" customWidth="1"/>
  </cols>
  <sheetData>
    <row r="1" spans="1:10" ht="15.5" x14ac:dyDescent="0.3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15.5" x14ac:dyDescent="0.35">
      <c r="A2" s="50" t="s">
        <v>7</v>
      </c>
      <c r="B2" s="50"/>
      <c r="C2" s="50"/>
      <c r="D2" s="50"/>
      <c r="E2" s="50"/>
      <c r="F2" s="50"/>
      <c r="G2" s="50"/>
      <c r="H2" s="50"/>
    </row>
    <row r="3" spans="1:10" ht="15.5" x14ac:dyDescent="0.35">
      <c r="A3" s="50" t="s">
        <v>210</v>
      </c>
      <c r="B3" s="50"/>
      <c r="C3" s="50"/>
      <c r="D3" s="50"/>
      <c r="E3" s="50"/>
      <c r="F3" s="50"/>
      <c r="G3" s="50"/>
      <c r="H3" s="50"/>
    </row>
    <row r="4" spans="1:10" ht="15.5" x14ac:dyDescent="0.35">
      <c r="A4" s="7"/>
      <c r="B4" s="7"/>
      <c r="C4" s="7"/>
      <c r="D4" s="7"/>
      <c r="E4" s="7"/>
      <c r="F4" s="7"/>
      <c r="G4" s="7"/>
      <c r="H4" s="7"/>
    </row>
    <row r="5" spans="1:10" ht="57" customHeight="1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  <c r="J5" s="2" t="s">
        <v>100</v>
      </c>
    </row>
    <row r="6" spans="1:10" ht="90" customHeight="1" x14ac:dyDescent="0.35">
      <c r="A6" s="1" t="s">
        <v>62</v>
      </c>
      <c r="B6" s="1" t="s">
        <v>13</v>
      </c>
      <c r="C6" s="3">
        <v>43377</v>
      </c>
      <c r="D6" s="4" t="s">
        <v>126</v>
      </c>
      <c r="E6" s="9" t="s">
        <v>217</v>
      </c>
      <c r="F6" s="5">
        <v>50</v>
      </c>
      <c r="G6" s="13">
        <v>0</v>
      </c>
      <c r="H6" s="13">
        <v>0</v>
      </c>
      <c r="I6" s="14">
        <v>0</v>
      </c>
      <c r="J6" s="5">
        <v>0</v>
      </c>
    </row>
    <row r="7" spans="1:10" ht="77.25" customHeight="1" x14ac:dyDescent="0.35">
      <c r="A7" s="1" t="s">
        <v>65</v>
      </c>
      <c r="B7" s="1" t="s">
        <v>15</v>
      </c>
      <c r="C7" s="3">
        <v>43377</v>
      </c>
      <c r="D7" s="4" t="s">
        <v>126</v>
      </c>
      <c r="E7" s="9" t="s">
        <v>218</v>
      </c>
      <c r="F7" s="5">
        <v>50</v>
      </c>
      <c r="G7" s="13">
        <v>0</v>
      </c>
      <c r="H7" s="13">
        <v>0</v>
      </c>
      <c r="I7" s="14">
        <v>0</v>
      </c>
      <c r="J7" s="5"/>
    </row>
    <row r="8" spans="1:10" ht="90" customHeight="1" x14ac:dyDescent="0.35">
      <c r="A8" s="1" t="s">
        <v>131</v>
      </c>
      <c r="B8" s="1" t="s">
        <v>8</v>
      </c>
      <c r="C8" s="3">
        <v>43398</v>
      </c>
      <c r="D8" s="4" t="s">
        <v>212</v>
      </c>
      <c r="E8" s="9" t="s">
        <v>211</v>
      </c>
      <c r="F8" s="13">
        <v>0</v>
      </c>
      <c r="G8" s="5">
        <v>300</v>
      </c>
      <c r="H8" s="5">
        <v>1310</v>
      </c>
      <c r="I8" s="14">
        <v>0</v>
      </c>
      <c r="J8" s="5"/>
    </row>
  </sheetData>
  <mergeCells count="3">
    <mergeCell ref="A1:H1"/>
    <mergeCell ref="A2:H2"/>
    <mergeCell ref="A3:H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B6" sqref="B6"/>
    </sheetView>
  </sheetViews>
  <sheetFormatPr defaultRowHeight="14.5" x14ac:dyDescent="0.35"/>
  <cols>
    <col min="1" max="1" width="35.1796875" customWidth="1"/>
    <col min="2" max="2" width="40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</cols>
  <sheetData>
    <row r="1" spans="1:7" ht="15.5" x14ac:dyDescent="0.35">
      <c r="A1" s="50" t="s">
        <v>0</v>
      </c>
      <c r="B1" s="50"/>
      <c r="C1" s="50"/>
      <c r="D1" s="50"/>
      <c r="E1" s="50"/>
      <c r="F1" s="50"/>
      <c r="G1" s="50"/>
    </row>
    <row r="2" spans="1:7" ht="15.5" x14ac:dyDescent="0.35">
      <c r="A2" s="50" t="s">
        <v>7</v>
      </c>
      <c r="B2" s="50"/>
      <c r="C2" s="50"/>
      <c r="D2" s="50"/>
      <c r="E2" s="50"/>
      <c r="F2" s="50"/>
      <c r="G2" s="50"/>
    </row>
    <row r="3" spans="1:7" ht="15.5" x14ac:dyDescent="0.35">
      <c r="A3" s="50" t="s">
        <v>21</v>
      </c>
      <c r="B3" s="50"/>
      <c r="C3" s="50"/>
      <c r="D3" s="50"/>
      <c r="E3" s="50"/>
      <c r="F3" s="50"/>
      <c r="G3" s="50"/>
    </row>
    <row r="5" spans="1:7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</row>
    <row r="6" spans="1:7" ht="60.75" customHeight="1" x14ac:dyDescent="0.35">
      <c r="A6" s="1" t="s">
        <v>12</v>
      </c>
      <c r="B6" s="1" t="s">
        <v>13</v>
      </c>
      <c r="C6" s="3" t="s">
        <v>23</v>
      </c>
      <c r="D6" s="1" t="s">
        <v>22</v>
      </c>
      <c r="E6" s="4" t="s">
        <v>25</v>
      </c>
      <c r="F6" s="5">
        <v>534.11</v>
      </c>
      <c r="G6" s="5">
        <v>1700</v>
      </c>
    </row>
    <row r="8" spans="1:7" ht="25" customHeight="1" x14ac:dyDescent="0.35"/>
    <row r="9" spans="1:7" ht="25" customHeight="1" x14ac:dyDescent="0.35"/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9"/>
  <sheetViews>
    <sheetView topLeftCell="A8" workbookViewId="0">
      <selection activeCell="B11" sqref="B11:B21"/>
    </sheetView>
  </sheetViews>
  <sheetFormatPr defaultRowHeight="14.5" x14ac:dyDescent="0.35"/>
  <cols>
    <col min="1" max="1" width="30.81640625" bestFit="1" customWidth="1"/>
    <col min="2" max="2" width="45.453125" bestFit="1" customWidth="1"/>
    <col min="3" max="3" width="17.81640625" bestFit="1" customWidth="1"/>
    <col min="4" max="4" width="23.1796875" bestFit="1" customWidth="1"/>
    <col min="5" max="5" width="49.26953125" bestFit="1" customWidth="1"/>
    <col min="6" max="6" width="15.453125" customWidth="1"/>
    <col min="7" max="7" width="11.81640625" customWidth="1"/>
    <col min="8" max="8" width="11" bestFit="1" customWidth="1"/>
    <col min="9" max="9" width="12.453125" bestFit="1" customWidth="1"/>
    <col min="10" max="10" width="12.81640625" hidden="1" customWidth="1"/>
    <col min="11" max="11" width="3.7265625" customWidth="1"/>
    <col min="12" max="12" width="9.54296875" bestFit="1" customWidth="1"/>
  </cols>
  <sheetData>
    <row r="1" spans="1:10" ht="15.5" x14ac:dyDescent="0.3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15.5" x14ac:dyDescent="0.35">
      <c r="A2" s="50" t="s">
        <v>7</v>
      </c>
      <c r="B2" s="50"/>
      <c r="C2" s="50"/>
      <c r="D2" s="50"/>
      <c r="E2" s="50"/>
      <c r="F2" s="50"/>
      <c r="G2" s="50"/>
      <c r="H2" s="50"/>
    </row>
    <row r="3" spans="1:10" ht="15.5" x14ac:dyDescent="0.35">
      <c r="A3" s="50" t="s">
        <v>219</v>
      </c>
      <c r="B3" s="50"/>
      <c r="C3" s="50"/>
      <c r="D3" s="50"/>
      <c r="E3" s="50"/>
      <c r="F3" s="50"/>
      <c r="G3" s="50"/>
      <c r="H3" s="50"/>
    </row>
    <row r="4" spans="1:10" ht="15.5" x14ac:dyDescent="0.35">
      <c r="A4" s="7"/>
      <c r="B4" s="7"/>
      <c r="C4" s="7"/>
      <c r="D4" s="7"/>
      <c r="E4" s="7"/>
      <c r="F4" s="7"/>
      <c r="G4" s="7"/>
      <c r="H4" s="7"/>
    </row>
    <row r="5" spans="1:10" ht="57" customHeight="1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  <c r="J5" s="2" t="s">
        <v>100</v>
      </c>
    </row>
    <row r="6" spans="1:10" ht="90" customHeight="1" x14ac:dyDescent="0.35">
      <c r="A6" s="1" t="s">
        <v>62</v>
      </c>
      <c r="B6" s="1" t="s">
        <v>13</v>
      </c>
      <c r="C6" s="3">
        <v>43417</v>
      </c>
      <c r="D6" s="4" t="s">
        <v>220</v>
      </c>
      <c r="E6" s="9" t="s">
        <v>221</v>
      </c>
      <c r="F6" s="5">
        <v>50</v>
      </c>
      <c r="G6" s="13">
        <v>0</v>
      </c>
      <c r="H6" s="13">
        <v>0</v>
      </c>
      <c r="I6" s="14">
        <v>0</v>
      </c>
      <c r="J6" s="5">
        <v>0</v>
      </c>
    </row>
    <row r="7" spans="1:10" ht="77.25" customHeight="1" x14ac:dyDescent="0.35">
      <c r="A7" s="1" t="s">
        <v>110</v>
      </c>
      <c r="B7" s="1" t="s">
        <v>111</v>
      </c>
      <c r="C7" s="3">
        <v>43417</v>
      </c>
      <c r="D7" s="4" t="s">
        <v>220</v>
      </c>
      <c r="E7" s="9" t="s">
        <v>221</v>
      </c>
      <c r="F7" s="5">
        <v>50</v>
      </c>
      <c r="G7" s="13">
        <v>0</v>
      </c>
      <c r="H7" s="13">
        <v>0</v>
      </c>
      <c r="I7" s="14">
        <v>0</v>
      </c>
      <c r="J7" s="5"/>
    </row>
    <row r="8" spans="1:10" ht="90" customHeight="1" x14ac:dyDescent="0.35">
      <c r="A8" s="1" t="s">
        <v>65</v>
      </c>
      <c r="B8" s="1" t="s">
        <v>15</v>
      </c>
      <c r="C8" s="3" t="s">
        <v>224</v>
      </c>
      <c r="D8" s="4" t="s">
        <v>222</v>
      </c>
      <c r="E8" s="9" t="s">
        <v>223</v>
      </c>
      <c r="F8" s="13">
        <v>0</v>
      </c>
      <c r="G8" s="5">
        <v>900</v>
      </c>
      <c r="H8" s="5">
        <v>1135</v>
      </c>
      <c r="I8" s="14">
        <v>0</v>
      </c>
      <c r="J8" s="5"/>
    </row>
    <row r="9" spans="1:10" ht="90" customHeight="1" x14ac:dyDescent="0.35">
      <c r="A9" s="1" t="s">
        <v>131</v>
      </c>
      <c r="B9" s="1" t="s">
        <v>8</v>
      </c>
      <c r="C9" s="3" t="s">
        <v>225</v>
      </c>
      <c r="D9" s="4" t="s">
        <v>66</v>
      </c>
      <c r="E9" s="9" t="s">
        <v>226</v>
      </c>
      <c r="F9" s="13">
        <v>0</v>
      </c>
      <c r="G9" s="5">
        <v>550</v>
      </c>
      <c r="H9" s="5">
        <v>1260</v>
      </c>
      <c r="I9" s="14">
        <v>0</v>
      </c>
      <c r="J9" s="5"/>
    </row>
  </sheetData>
  <mergeCells count="3">
    <mergeCell ref="A1:H1"/>
    <mergeCell ref="A2:H2"/>
    <mergeCell ref="A3:H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7"/>
  <sheetViews>
    <sheetView workbookViewId="0">
      <selection activeCell="D7" sqref="D7"/>
    </sheetView>
  </sheetViews>
  <sheetFormatPr defaultRowHeight="14.5" x14ac:dyDescent="0.35"/>
  <cols>
    <col min="1" max="1" width="30.81640625" bestFit="1" customWidth="1"/>
    <col min="2" max="2" width="45.453125" bestFit="1" customWidth="1"/>
    <col min="3" max="3" width="17.81640625" bestFit="1" customWidth="1"/>
    <col min="4" max="4" width="23.1796875" bestFit="1" customWidth="1"/>
    <col min="5" max="5" width="49.26953125" bestFit="1" customWidth="1"/>
    <col min="6" max="6" width="15.453125" customWidth="1"/>
    <col min="7" max="7" width="11.81640625" customWidth="1"/>
    <col min="8" max="8" width="11" bestFit="1" customWidth="1"/>
    <col min="9" max="9" width="12.453125" bestFit="1" customWidth="1"/>
    <col min="10" max="10" width="12.81640625" hidden="1" customWidth="1"/>
    <col min="11" max="11" width="3.7265625" customWidth="1"/>
    <col min="12" max="12" width="9.54296875" bestFit="1" customWidth="1"/>
  </cols>
  <sheetData>
    <row r="1" spans="1:10" ht="15.5" x14ac:dyDescent="0.3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15.5" x14ac:dyDescent="0.35">
      <c r="A2" s="50" t="s">
        <v>7</v>
      </c>
      <c r="B2" s="50"/>
      <c r="C2" s="50"/>
      <c r="D2" s="50"/>
      <c r="E2" s="50"/>
      <c r="F2" s="50"/>
      <c r="G2" s="50"/>
      <c r="H2" s="50"/>
    </row>
    <row r="3" spans="1:10" ht="15.5" x14ac:dyDescent="0.35">
      <c r="A3" s="50" t="s">
        <v>227</v>
      </c>
      <c r="B3" s="50"/>
      <c r="C3" s="50"/>
      <c r="D3" s="50"/>
      <c r="E3" s="50"/>
      <c r="F3" s="50"/>
      <c r="G3" s="50"/>
      <c r="H3" s="50"/>
    </row>
    <row r="4" spans="1:10" ht="15.5" x14ac:dyDescent="0.35">
      <c r="A4" s="7"/>
      <c r="B4" s="7"/>
      <c r="C4" s="7"/>
      <c r="D4" s="7"/>
      <c r="E4" s="7"/>
      <c r="F4" s="7"/>
      <c r="G4" s="7"/>
      <c r="H4" s="7"/>
    </row>
    <row r="5" spans="1:10" ht="57" customHeight="1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  <c r="J5" s="2" t="s">
        <v>100</v>
      </c>
    </row>
    <row r="6" spans="1:10" ht="102.75" customHeight="1" x14ac:dyDescent="0.35">
      <c r="A6" s="1" t="s">
        <v>65</v>
      </c>
      <c r="B6" s="1" t="s">
        <v>15</v>
      </c>
      <c r="C6" s="3" t="s">
        <v>229</v>
      </c>
      <c r="D6" s="4" t="s">
        <v>152</v>
      </c>
      <c r="E6" s="9" t="s">
        <v>228</v>
      </c>
      <c r="F6" s="13">
        <v>0</v>
      </c>
      <c r="G6" s="5">
        <v>900</v>
      </c>
      <c r="H6" s="5">
        <f>1285+750</f>
        <v>2035</v>
      </c>
      <c r="I6" s="14">
        <v>0</v>
      </c>
      <c r="J6" s="5"/>
    </row>
    <row r="7" spans="1:10" ht="101.25" customHeight="1" x14ac:dyDescent="0.35">
      <c r="A7" s="1" t="s">
        <v>131</v>
      </c>
      <c r="B7" s="1" t="s">
        <v>8</v>
      </c>
      <c r="C7" s="3" t="s">
        <v>229</v>
      </c>
      <c r="D7" s="4" t="s">
        <v>152</v>
      </c>
      <c r="E7" s="9" t="s">
        <v>228</v>
      </c>
      <c r="F7" s="13">
        <v>0</v>
      </c>
      <c r="G7" s="5">
        <v>900</v>
      </c>
      <c r="H7" s="5">
        <f>1285+750</f>
        <v>2035</v>
      </c>
      <c r="I7" s="14">
        <v>0</v>
      </c>
      <c r="J7" s="5"/>
    </row>
  </sheetData>
  <mergeCells count="3">
    <mergeCell ref="A1:H1"/>
    <mergeCell ref="A2:H2"/>
    <mergeCell ref="A3:H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6"/>
  <sheetViews>
    <sheetView workbookViewId="0">
      <selection activeCell="A6" sqref="A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6.1796875" customWidth="1"/>
    <col min="7" max="7" width="15.453125" customWidth="1"/>
    <col min="8" max="8" width="13.453125" customWidth="1"/>
    <col min="9" max="9" width="12.81640625" hidden="1" customWidth="1"/>
    <col min="10" max="10" width="0" hidden="1" customWidth="1"/>
    <col min="11" max="11" width="13.26953125" customWidth="1"/>
  </cols>
  <sheetData>
    <row r="1" spans="1:11" ht="15.5" x14ac:dyDescent="0.35">
      <c r="A1" s="50" t="s">
        <v>0</v>
      </c>
      <c r="B1" s="50"/>
      <c r="C1" s="50"/>
      <c r="D1" s="50"/>
      <c r="E1" s="50"/>
      <c r="F1" s="50"/>
      <c r="G1" s="50"/>
    </row>
    <row r="2" spans="1:11" ht="15.5" x14ac:dyDescent="0.35">
      <c r="A2" s="50" t="s">
        <v>7</v>
      </c>
      <c r="B2" s="50"/>
      <c r="C2" s="50"/>
      <c r="D2" s="50"/>
      <c r="E2" s="50"/>
      <c r="F2" s="50"/>
      <c r="G2" s="50"/>
    </row>
    <row r="3" spans="1:11" ht="15.5" x14ac:dyDescent="0.35">
      <c r="A3" s="50" t="s">
        <v>230</v>
      </c>
      <c r="B3" s="50"/>
      <c r="C3" s="50"/>
      <c r="D3" s="50"/>
      <c r="E3" s="50"/>
      <c r="F3" s="50"/>
      <c r="G3" s="50"/>
    </row>
    <row r="4" spans="1:11" ht="15.5" x14ac:dyDescent="0.35">
      <c r="A4" s="7"/>
      <c r="B4" s="7"/>
      <c r="C4" s="7"/>
      <c r="D4" s="7"/>
      <c r="E4" s="7"/>
      <c r="F4" s="7"/>
      <c r="G4" s="7"/>
    </row>
    <row r="5" spans="1:11" ht="47.25" customHeight="1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  <c r="K5" s="11" t="s">
        <v>191</v>
      </c>
    </row>
    <row r="6" spans="1:11" ht="61.5" customHeight="1" x14ac:dyDescent="0.35">
      <c r="A6" s="1" t="s">
        <v>61</v>
      </c>
      <c r="B6" s="1"/>
      <c r="C6" s="3"/>
      <c r="D6" s="4"/>
      <c r="E6" s="4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6"/>
  <sheetViews>
    <sheetView workbookViewId="0">
      <selection activeCell="D6" sqref="D6"/>
    </sheetView>
  </sheetViews>
  <sheetFormatPr defaultRowHeight="14.5" x14ac:dyDescent="0.35"/>
  <cols>
    <col min="1" max="1" width="35.1796875" customWidth="1"/>
    <col min="2" max="2" width="42.1796875" customWidth="1"/>
    <col min="3" max="3" width="22.54296875" customWidth="1"/>
    <col min="4" max="4" width="24.81640625" customWidth="1"/>
    <col min="5" max="5" width="42.45312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232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48.75" customHeight="1" x14ac:dyDescent="0.35">
      <c r="A6" s="1" t="s">
        <v>62</v>
      </c>
      <c r="B6" s="1" t="s">
        <v>13</v>
      </c>
      <c r="C6" s="3">
        <v>43501</v>
      </c>
      <c r="D6" s="20" t="s">
        <v>18</v>
      </c>
      <c r="E6" s="9" t="s">
        <v>231</v>
      </c>
      <c r="F6" s="5">
        <v>100</v>
      </c>
      <c r="G6" s="13">
        <v>0</v>
      </c>
      <c r="H6" s="5">
        <v>3050</v>
      </c>
      <c r="I6" s="14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9"/>
  <sheetViews>
    <sheetView workbookViewId="0">
      <selection activeCell="A7" sqref="A7:B7"/>
    </sheetView>
  </sheetViews>
  <sheetFormatPr defaultRowHeight="14.5" x14ac:dyDescent="0.35"/>
  <cols>
    <col min="1" max="1" width="35.1796875" customWidth="1"/>
    <col min="2" max="2" width="42.1796875" customWidth="1"/>
    <col min="3" max="3" width="22.54296875" customWidth="1"/>
    <col min="4" max="4" width="24.81640625" customWidth="1"/>
    <col min="5" max="5" width="42.45312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234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77.25" customHeight="1" x14ac:dyDescent="0.35">
      <c r="A6" s="1" t="s">
        <v>62</v>
      </c>
      <c r="B6" s="1" t="s">
        <v>13</v>
      </c>
      <c r="C6" s="3">
        <v>43544</v>
      </c>
      <c r="D6" s="20" t="s">
        <v>18</v>
      </c>
      <c r="E6" s="9" t="s">
        <v>233</v>
      </c>
      <c r="F6" s="13">
        <v>0</v>
      </c>
      <c r="G6" s="5">
        <v>500</v>
      </c>
      <c r="H6" s="5">
        <v>2200</v>
      </c>
      <c r="I6" s="14">
        <v>0</v>
      </c>
    </row>
    <row r="7" spans="1:9" ht="67.5" customHeight="1" x14ac:dyDescent="0.35">
      <c r="A7" s="1" t="s">
        <v>65</v>
      </c>
      <c r="B7" s="1" t="s">
        <v>15</v>
      </c>
      <c r="C7" s="3">
        <v>43544</v>
      </c>
      <c r="D7" s="20" t="s">
        <v>18</v>
      </c>
      <c r="E7" s="9" t="s">
        <v>233</v>
      </c>
      <c r="F7" s="13">
        <v>0</v>
      </c>
      <c r="G7" s="5">
        <v>500</v>
      </c>
      <c r="H7" s="5">
        <v>2200</v>
      </c>
      <c r="I7" s="14">
        <v>0</v>
      </c>
    </row>
    <row r="9" spans="1:9" x14ac:dyDescent="0.35">
      <c r="H9" s="8"/>
      <c r="I9" s="8"/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12"/>
  <sheetViews>
    <sheetView topLeftCell="A7" workbookViewId="0">
      <selection activeCell="A8" sqref="A8:B8"/>
    </sheetView>
  </sheetViews>
  <sheetFormatPr defaultRowHeight="14.5" x14ac:dyDescent="0.35"/>
  <cols>
    <col min="1" max="1" width="35.1796875" customWidth="1"/>
    <col min="2" max="2" width="42.1796875" customWidth="1"/>
    <col min="3" max="3" width="22.54296875" customWidth="1"/>
    <col min="4" max="4" width="24.81640625" customWidth="1"/>
    <col min="5" max="5" width="42.45312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235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42" customHeight="1" x14ac:dyDescent="0.35">
      <c r="A6" s="1" t="s">
        <v>62</v>
      </c>
      <c r="B6" s="1" t="s">
        <v>13</v>
      </c>
      <c r="C6" s="3">
        <v>43559</v>
      </c>
      <c r="D6" s="20" t="s">
        <v>239</v>
      </c>
      <c r="E6" s="9" t="s">
        <v>240</v>
      </c>
      <c r="F6" s="15">
        <v>0</v>
      </c>
      <c r="G6" s="16">
        <v>300</v>
      </c>
      <c r="H6" s="16">
        <v>0</v>
      </c>
      <c r="I6" s="17">
        <v>0</v>
      </c>
    </row>
    <row r="7" spans="1:9" ht="42" customHeight="1" x14ac:dyDescent="0.35">
      <c r="A7" s="1" t="s">
        <v>154</v>
      </c>
      <c r="B7" s="1" t="s">
        <v>153</v>
      </c>
      <c r="C7" s="3">
        <v>43559</v>
      </c>
      <c r="D7" s="20" t="s">
        <v>239</v>
      </c>
      <c r="E7" s="9" t="s">
        <v>240</v>
      </c>
      <c r="F7" s="15">
        <v>0</v>
      </c>
      <c r="G7" s="16">
        <v>300</v>
      </c>
      <c r="H7" s="16">
        <v>0</v>
      </c>
      <c r="I7" s="17">
        <v>0</v>
      </c>
    </row>
    <row r="8" spans="1:9" ht="41.25" customHeight="1" x14ac:dyDescent="0.35">
      <c r="A8" s="1" t="s">
        <v>131</v>
      </c>
      <c r="B8" s="1" t="s">
        <v>8</v>
      </c>
      <c r="C8" s="3">
        <v>43559</v>
      </c>
      <c r="D8" s="20" t="s">
        <v>239</v>
      </c>
      <c r="E8" s="9" t="s">
        <v>240</v>
      </c>
      <c r="F8" s="15">
        <v>0</v>
      </c>
      <c r="G8" s="16">
        <v>300</v>
      </c>
      <c r="H8" s="16">
        <v>0</v>
      </c>
      <c r="I8" s="17">
        <v>0</v>
      </c>
    </row>
    <row r="9" spans="1:9" ht="51" x14ac:dyDescent="0.35">
      <c r="A9" s="1" t="s">
        <v>65</v>
      </c>
      <c r="B9" s="1" t="s">
        <v>15</v>
      </c>
      <c r="C9" s="3" t="s">
        <v>236</v>
      </c>
      <c r="D9" s="20" t="s">
        <v>237</v>
      </c>
      <c r="E9" s="9" t="s">
        <v>238</v>
      </c>
      <c r="F9" s="15">
        <v>0</v>
      </c>
      <c r="G9" s="16">
        <v>900</v>
      </c>
      <c r="H9" s="16">
        <v>0</v>
      </c>
      <c r="I9" s="17">
        <v>0</v>
      </c>
    </row>
    <row r="10" spans="1:9" ht="63.5" x14ac:dyDescent="0.35">
      <c r="A10" s="1" t="s">
        <v>62</v>
      </c>
      <c r="B10" s="1" t="s">
        <v>13</v>
      </c>
      <c r="C10" s="3">
        <v>43570</v>
      </c>
      <c r="D10" s="20" t="s">
        <v>241</v>
      </c>
      <c r="E10" s="9" t="s">
        <v>242</v>
      </c>
      <c r="F10" s="15">
        <v>0</v>
      </c>
      <c r="G10" s="16">
        <v>500</v>
      </c>
      <c r="H10" s="16">
        <v>0</v>
      </c>
      <c r="I10" s="17">
        <v>0</v>
      </c>
    </row>
    <row r="11" spans="1:9" ht="63.5" x14ac:dyDescent="0.35">
      <c r="A11" s="1" t="s">
        <v>65</v>
      </c>
      <c r="B11" s="1" t="s">
        <v>15</v>
      </c>
      <c r="C11" s="3">
        <v>43570</v>
      </c>
      <c r="D11" s="20" t="s">
        <v>241</v>
      </c>
      <c r="E11" s="9" t="s">
        <v>242</v>
      </c>
      <c r="F11" s="15">
        <v>0</v>
      </c>
      <c r="G11" s="16">
        <v>500</v>
      </c>
      <c r="H11" s="16">
        <v>0</v>
      </c>
      <c r="I11" s="17">
        <v>0</v>
      </c>
    </row>
    <row r="12" spans="1:9" ht="38.5" x14ac:dyDescent="0.35">
      <c r="A12" s="1" t="s">
        <v>131</v>
      </c>
      <c r="B12" s="1" t="s">
        <v>8</v>
      </c>
      <c r="C12" s="3">
        <v>43577</v>
      </c>
      <c r="D12" s="20" t="s">
        <v>34</v>
      </c>
      <c r="E12" s="9" t="s">
        <v>243</v>
      </c>
      <c r="F12" s="15">
        <v>0</v>
      </c>
      <c r="G12" s="16">
        <v>300</v>
      </c>
      <c r="H12" s="16">
        <v>0</v>
      </c>
      <c r="I12" s="17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8"/>
  <sheetViews>
    <sheetView topLeftCell="B4" workbookViewId="0">
      <selection activeCell="H9" sqref="H9"/>
    </sheetView>
  </sheetViews>
  <sheetFormatPr defaultRowHeight="14.5" x14ac:dyDescent="0.35"/>
  <cols>
    <col min="1" max="1" width="35.1796875" customWidth="1"/>
    <col min="2" max="2" width="42.1796875" customWidth="1"/>
    <col min="3" max="3" width="22.54296875" customWidth="1"/>
    <col min="4" max="4" width="24.81640625" customWidth="1"/>
    <col min="5" max="5" width="42.45312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20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249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60.75" customHeight="1" x14ac:dyDescent="0.35">
      <c r="A6" s="1" t="s">
        <v>62</v>
      </c>
      <c r="B6" s="1" t="s">
        <v>13</v>
      </c>
      <c r="C6" s="22">
        <v>43614</v>
      </c>
      <c r="D6" s="20" t="s">
        <v>152</v>
      </c>
      <c r="E6" s="9" t="s">
        <v>250</v>
      </c>
      <c r="F6" s="21">
        <v>0</v>
      </c>
      <c r="G6" s="21">
        <v>0</v>
      </c>
      <c r="H6" s="19">
        <v>1337.89</v>
      </c>
      <c r="I6" s="21">
        <v>0</v>
      </c>
    </row>
    <row r="7" spans="1:9" ht="58.5" customHeight="1" x14ac:dyDescent="0.35">
      <c r="A7" s="1" t="s">
        <v>65</v>
      </c>
      <c r="B7" s="1" t="s">
        <v>15</v>
      </c>
      <c r="C7" s="22">
        <v>43614</v>
      </c>
      <c r="D7" s="20" t="s">
        <v>152</v>
      </c>
      <c r="E7" s="9" t="s">
        <v>251</v>
      </c>
      <c r="F7" s="21">
        <v>0</v>
      </c>
      <c r="G7" s="19">
        <v>900</v>
      </c>
      <c r="H7" s="19">
        <v>3510</v>
      </c>
      <c r="I7" s="21">
        <v>0</v>
      </c>
    </row>
    <row r="8" spans="1:9" ht="66" customHeight="1" x14ac:dyDescent="0.35">
      <c r="A8" s="1" t="s">
        <v>131</v>
      </c>
      <c r="B8" s="1" t="s">
        <v>8</v>
      </c>
      <c r="C8" s="3">
        <v>43599</v>
      </c>
      <c r="D8" s="20" t="s">
        <v>38</v>
      </c>
      <c r="E8" s="9" t="s">
        <v>261</v>
      </c>
      <c r="F8" s="15">
        <v>0</v>
      </c>
      <c r="G8" s="16">
        <v>300</v>
      </c>
      <c r="H8" s="16">
        <v>600</v>
      </c>
      <c r="I8" s="17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I11"/>
  <sheetViews>
    <sheetView topLeftCell="A4" workbookViewId="0">
      <selection activeCell="D11" sqref="D11"/>
    </sheetView>
  </sheetViews>
  <sheetFormatPr defaultRowHeight="14.5" x14ac:dyDescent="0.35"/>
  <cols>
    <col min="1" max="1" width="35.1796875" customWidth="1"/>
    <col min="2" max="2" width="42.1796875" customWidth="1"/>
    <col min="3" max="3" width="22.54296875" customWidth="1"/>
    <col min="4" max="4" width="24.81640625" customWidth="1"/>
    <col min="5" max="5" width="42.45312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244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63.75" customHeight="1" x14ac:dyDescent="0.35">
      <c r="A6" s="1" t="s">
        <v>154</v>
      </c>
      <c r="B6" s="1" t="s">
        <v>153</v>
      </c>
      <c r="C6" s="3" t="s">
        <v>247</v>
      </c>
      <c r="D6" s="20" t="s">
        <v>18</v>
      </c>
      <c r="E6" s="9" t="s">
        <v>248</v>
      </c>
      <c r="F6" s="21">
        <v>0</v>
      </c>
      <c r="G6" s="19">
        <v>500</v>
      </c>
      <c r="H6" s="19">
        <v>990</v>
      </c>
      <c r="I6" s="21">
        <v>0</v>
      </c>
    </row>
    <row r="7" spans="1:9" ht="63.75" customHeight="1" x14ac:dyDescent="0.35">
      <c r="A7" s="1" t="s">
        <v>131</v>
      </c>
      <c r="B7" s="1" t="s">
        <v>8</v>
      </c>
      <c r="C7" s="3" t="s">
        <v>247</v>
      </c>
      <c r="D7" s="20" t="s">
        <v>18</v>
      </c>
      <c r="E7" s="9" t="s">
        <v>248</v>
      </c>
      <c r="F7" s="21">
        <v>0</v>
      </c>
      <c r="G7" s="19">
        <v>500</v>
      </c>
      <c r="H7" s="19">
        <v>1490</v>
      </c>
      <c r="I7" s="21">
        <v>0</v>
      </c>
    </row>
    <row r="8" spans="1:9" ht="51" customHeight="1" x14ac:dyDescent="0.35">
      <c r="A8" s="1" t="s">
        <v>62</v>
      </c>
      <c r="B8" s="1" t="s">
        <v>13</v>
      </c>
      <c r="C8" s="3">
        <v>43623</v>
      </c>
      <c r="D8" s="18" t="s">
        <v>245</v>
      </c>
      <c r="E8" s="9" t="s">
        <v>246</v>
      </c>
      <c r="F8" s="19">
        <v>100</v>
      </c>
      <c r="G8" s="21">
        <v>0</v>
      </c>
      <c r="H8" s="19">
        <v>1050</v>
      </c>
      <c r="I8" s="21">
        <v>0</v>
      </c>
    </row>
    <row r="9" spans="1:9" ht="51" customHeight="1" x14ac:dyDescent="0.35">
      <c r="A9" s="1" t="s">
        <v>65</v>
      </c>
      <c r="B9" s="1" t="s">
        <v>15</v>
      </c>
      <c r="C9" s="3">
        <v>43623</v>
      </c>
      <c r="D9" s="18" t="s">
        <v>245</v>
      </c>
      <c r="E9" s="9" t="s">
        <v>253</v>
      </c>
      <c r="F9" s="21">
        <v>0</v>
      </c>
      <c r="G9" s="21">
        <v>0</v>
      </c>
      <c r="H9" s="19">
        <f>970+1050</f>
        <v>2020</v>
      </c>
      <c r="I9" s="21">
        <v>0</v>
      </c>
    </row>
    <row r="10" spans="1:9" ht="61.5" customHeight="1" x14ac:dyDescent="0.35">
      <c r="A10" s="1" t="s">
        <v>154</v>
      </c>
      <c r="B10" s="1" t="s">
        <v>153</v>
      </c>
      <c r="C10" s="3">
        <v>43623</v>
      </c>
      <c r="D10" s="18" t="s">
        <v>245</v>
      </c>
      <c r="E10" s="9" t="s">
        <v>252</v>
      </c>
      <c r="F10" s="19">
        <v>100</v>
      </c>
      <c r="G10" s="21">
        <v>0</v>
      </c>
      <c r="H10" s="19">
        <v>2020</v>
      </c>
      <c r="I10" s="21">
        <v>0</v>
      </c>
    </row>
    <row r="11" spans="1:9" ht="38.5" x14ac:dyDescent="0.35">
      <c r="A11" s="1" t="s">
        <v>155</v>
      </c>
      <c r="B11" s="1" t="s">
        <v>8</v>
      </c>
      <c r="C11" s="3" t="s">
        <v>255</v>
      </c>
      <c r="D11" s="20" t="s">
        <v>18</v>
      </c>
      <c r="E11" s="9" t="s">
        <v>254</v>
      </c>
      <c r="F11" s="21">
        <v>0</v>
      </c>
      <c r="G11" s="19">
        <v>900</v>
      </c>
      <c r="H11" s="19">
        <v>3700</v>
      </c>
      <c r="I11" s="21">
        <v>0</v>
      </c>
    </row>
  </sheetData>
  <mergeCells count="3">
    <mergeCell ref="A1:G1"/>
    <mergeCell ref="A2:G2"/>
    <mergeCell ref="A3:G3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10"/>
  <sheetViews>
    <sheetView topLeftCell="A2" workbookViewId="0">
      <selection activeCell="A8" sqref="A8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256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81.75" customHeight="1" x14ac:dyDescent="0.35">
      <c r="A6" s="1" t="s">
        <v>12</v>
      </c>
      <c r="B6" s="1" t="s">
        <v>13</v>
      </c>
      <c r="C6" s="3">
        <v>43669</v>
      </c>
      <c r="D6" s="18" t="s">
        <v>18</v>
      </c>
      <c r="E6" s="23" t="s">
        <v>259</v>
      </c>
      <c r="F6" s="19">
        <v>100</v>
      </c>
      <c r="G6" s="25">
        <v>0</v>
      </c>
      <c r="H6" s="24">
        <v>2127.0500000000002</v>
      </c>
      <c r="I6" s="21">
        <v>0</v>
      </c>
    </row>
    <row r="7" spans="1:9" ht="78.75" customHeight="1" x14ac:dyDescent="0.35">
      <c r="A7" s="1" t="s">
        <v>106</v>
      </c>
      <c r="B7" s="1" t="s">
        <v>257</v>
      </c>
      <c r="C7" s="3">
        <v>43669</v>
      </c>
      <c r="D7" s="18" t="s">
        <v>18</v>
      </c>
      <c r="E7" s="23" t="s">
        <v>259</v>
      </c>
      <c r="F7" s="19">
        <v>100</v>
      </c>
      <c r="G7" s="25">
        <v>0</v>
      </c>
      <c r="H7" s="24">
        <v>2772.95</v>
      </c>
      <c r="I7" s="21">
        <v>0</v>
      </c>
    </row>
    <row r="8" spans="1:9" ht="75.75" customHeight="1" x14ac:dyDescent="0.35">
      <c r="A8" s="1" t="s">
        <v>96</v>
      </c>
      <c r="B8" s="1" t="s">
        <v>41</v>
      </c>
      <c r="C8" s="3">
        <v>43677</v>
      </c>
      <c r="D8" s="18" t="s">
        <v>258</v>
      </c>
      <c r="E8" s="23" t="s">
        <v>260</v>
      </c>
      <c r="F8" s="21">
        <v>0</v>
      </c>
      <c r="G8" s="19">
        <v>900</v>
      </c>
      <c r="H8" s="24">
        <v>735</v>
      </c>
      <c r="I8" s="21">
        <v>0</v>
      </c>
    </row>
    <row r="9" spans="1:9" ht="51" customHeight="1" x14ac:dyDescent="0.35"/>
    <row r="10" spans="1:9" ht="61.5" customHeight="1" x14ac:dyDescent="0.35"/>
  </sheetData>
  <mergeCells count="3">
    <mergeCell ref="A1:G1"/>
    <mergeCell ref="A2:G2"/>
    <mergeCell ref="A3:G3"/>
  </mergeCells>
  <dataValidations count="6"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8" xr:uid="{00000000-0002-0000-2500-000000000000}">
      <formula1>5</formula1>
      <formula2>200</formula2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:B8" xr:uid="{00000000-0002-0000-2500-000001000000}">
      <formula1>5</formula1>
      <formula2>200</formula2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8" xr:uid="{00000000-0002-0000-2500-000002000000}">
      <formula1>IF((DATEVALUE(TEXT(C6, "dd/mm/aaaa"))), C6, TEXT(C6,"dd/mm/aaaa"))</formula1>
    </dataValidation>
    <dataValidation allowBlank="1" showInputMessage="1" showErrorMessage="1" promptTitle="Destino" prompt="Campo Livre" sqref="D6:E8" xr:uid="{00000000-0002-0000-2500-000003000000}"/>
    <dataValidation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7" xr:uid="{00000000-0002-0000-2500-000004000000}"/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8 H6" xr:uid="{00000000-0002-0000-2500-000005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8"/>
  <sheetViews>
    <sheetView workbookViewId="0">
      <selection activeCell="A6" sqref="A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262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168" customHeight="1" x14ac:dyDescent="0.35">
      <c r="A6" s="1" t="s">
        <v>12</v>
      </c>
      <c r="B6" s="1" t="s">
        <v>13</v>
      </c>
      <c r="C6" s="3">
        <v>43707</v>
      </c>
      <c r="D6" s="18" t="s">
        <v>18</v>
      </c>
      <c r="E6" s="4" t="s">
        <v>263</v>
      </c>
      <c r="F6" s="21">
        <v>0</v>
      </c>
      <c r="G6" s="24">
        <v>500</v>
      </c>
      <c r="H6" s="24">
        <v>2150</v>
      </c>
      <c r="I6" s="21">
        <v>0</v>
      </c>
    </row>
    <row r="7" spans="1:9" ht="51" customHeight="1" x14ac:dyDescent="0.35"/>
    <row r="8" spans="1:9" ht="61.5" customHeight="1" x14ac:dyDescent="0.35"/>
  </sheetData>
  <mergeCells count="3">
    <mergeCell ref="A1:G1"/>
    <mergeCell ref="A2:G2"/>
    <mergeCell ref="A3:G3"/>
  </mergeCells>
  <dataValidations count="6"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" xr:uid="{00000000-0002-0000-2600-000000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allowBlank="1" showInputMessage="1" showErrorMessage="1" promptTitle="Destino" prompt="Campo Livre" sqref="D6:E6" xr:uid="{00000000-0002-0000-2600-000001000000}"/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" xr:uid="{00000000-0002-0000-2600-000002000000}">
      <formula1>IF((DATEVALUE(TEXT(C6, "dd/mm/aaaa"))), C6, TEXT(C6,"dd/mm/aaaa"))</formula1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" xr:uid="{00000000-0002-0000-2600-000003000000}">
      <formula1>5</formula1>
      <formula2>200</formula2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" xr:uid="{00000000-0002-0000-2600-000004000000}">
      <formula1>5</formula1>
      <formula2>200</formula2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" xr:uid="{00000000-0002-0000-2600-000005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activeCell="A6" sqref="A6"/>
    </sheetView>
  </sheetViews>
  <sheetFormatPr defaultRowHeight="14.5" x14ac:dyDescent="0.35"/>
  <cols>
    <col min="1" max="1" width="35.1796875" customWidth="1"/>
    <col min="2" max="2" width="40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</cols>
  <sheetData>
    <row r="1" spans="1:7" ht="15.5" x14ac:dyDescent="0.35">
      <c r="A1" s="50" t="s">
        <v>0</v>
      </c>
      <c r="B1" s="50"/>
      <c r="C1" s="50"/>
      <c r="D1" s="50"/>
      <c r="E1" s="50"/>
      <c r="F1" s="50"/>
      <c r="G1" s="50"/>
    </row>
    <row r="2" spans="1:7" ht="15.5" x14ac:dyDescent="0.35">
      <c r="A2" s="50" t="s">
        <v>7</v>
      </c>
      <c r="B2" s="50"/>
      <c r="C2" s="50"/>
      <c r="D2" s="50"/>
      <c r="E2" s="50"/>
      <c r="F2" s="50"/>
      <c r="G2" s="50"/>
    </row>
    <row r="3" spans="1:7" ht="15.5" x14ac:dyDescent="0.35">
      <c r="A3" s="50" t="s">
        <v>24</v>
      </c>
      <c r="B3" s="50"/>
      <c r="C3" s="50"/>
      <c r="D3" s="50"/>
      <c r="E3" s="50"/>
      <c r="F3" s="50"/>
      <c r="G3" s="50"/>
    </row>
    <row r="5" spans="1:7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</row>
    <row r="6" spans="1:7" ht="61.5" customHeight="1" x14ac:dyDescent="0.35">
      <c r="A6" s="1" t="s">
        <v>12</v>
      </c>
      <c r="B6" s="1" t="s">
        <v>13</v>
      </c>
      <c r="C6" s="3" t="s">
        <v>29</v>
      </c>
      <c r="D6" s="1" t="s">
        <v>26</v>
      </c>
      <c r="E6" s="4" t="s">
        <v>27</v>
      </c>
      <c r="F6" s="5">
        <v>1225.05</v>
      </c>
      <c r="G6" s="5">
        <v>500</v>
      </c>
    </row>
    <row r="8" spans="1:7" ht="25" customHeight="1" x14ac:dyDescent="0.35"/>
    <row r="9" spans="1:7" ht="25" customHeight="1" x14ac:dyDescent="0.35"/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8"/>
  <sheetViews>
    <sheetView topLeftCell="B1" workbookViewId="0">
      <selection activeCell="J1" sqref="J1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264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90" customHeight="1" x14ac:dyDescent="0.35">
      <c r="A6" s="1" t="s">
        <v>96</v>
      </c>
      <c r="B6" s="1" t="s">
        <v>265</v>
      </c>
      <c r="C6" s="3">
        <v>43731</v>
      </c>
      <c r="D6" s="18" t="s">
        <v>18</v>
      </c>
      <c r="E6" s="4" t="s">
        <v>266</v>
      </c>
      <c r="F6" s="21">
        <v>0</v>
      </c>
      <c r="G6" s="24">
        <v>500</v>
      </c>
      <c r="H6" s="24">
        <v>1420</v>
      </c>
      <c r="I6" s="21">
        <v>0</v>
      </c>
    </row>
    <row r="7" spans="1:9" ht="86.25" customHeight="1" x14ac:dyDescent="0.35">
      <c r="A7" s="1" t="s">
        <v>187</v>
      </c>
      <c r="B7" s="1" t="s">
        <v>267</v>
      </c>
      <c r="C7" s="3">
        <v>43731</v>
      </c>
      <c r="D7" s="18" t="s">
        <v>18</v>
      </c>
      <c r="E7" s="4" t="s">
        <v>266</v>
      </c>
      <c r="F7" s="21">
        <v>0</v>
      </c>
      <c r="G7" s="24">
        <v>500</v>
      </c>
      <c r="H7" s="24">
        <v>1420</v>
      </c>
      <c r="I7" s="21">
        <v>0</v>
      </c>
    </row>
    <row r="8" spans="1:9" ht="58" x14ac:dyDescent="0.35">
      <c r="A8" s="1" t="s">
        <v>12</v>
      </c>
      <c r="B8" s="1" t="s">
        <v>13</v>
      </c>
      <c r="C8" s="3">
        <v>43734</v>
      </c>
      <c r="D8" s="18" t="s">
        <v>18</v>
      </c>
      <c r="E8" s="4" t="s">
        <v>268</v>
      </c>
      <c r="F8" s="21">
        <v>0</v>
      </c>
      <c r="G8" s="24">
        <v>500</v>
      </c>
      <c r="H8" s="24">
        <v>2750</v>
      </c>
      <c r="I8" s="21">
        <v>0</v>
      </c>
    </row>
  </sheetData>
  <mergeCells count="3">
    <mergeCell ref="A1:G1"/>
    <mergeCell ref="A2:G2"/>
    <mergeCell ref="A3:G3"/>
  </mergeCells>
  <dataValidations count="6"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8" xr:uid="{00000000-0002-0000-2700-000000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8" xr:uid="{00000000-0002-0000-2700-000001000000}">
      <formula1>5</formula1>
      <formula2>200</formula2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:B8" xr:uid="{00000000-0002-0000-2700-000002000000}">
      <formula1>5</formula1>
      <formula2>200</formula2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8 C6" xr:uid="{00000000-0002-0000-2700-000003000000}">
      <formula1>IF((DATEVALUE(TEXT(C6, "dd/mm/aaaa"))), C6, TEXT(C6,"dd/mm/aaaa"))</formula1>
    </dataValidation>
    <dataValidation allowBlank="1" showInputMessage="1" showErrorMessage="1" promptTitle="Destino" prompt="Campo Livre" sqref="D6:E8" xr:uid="{00000000-0002-0000-2700-000004000000}"/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8" xr:uid="{00000000-0002-0000-2700-000005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6"/>
  <sheetViews>
    <sheetView workbookViewId="0">
      <selection activeCell="C32" sqref="C32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270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11"/>
  <sheetViews>
    <sheetView topLeftCell="B5" workbookViewId="0">
      <selection activeCell="A7" sqref="A7:I7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271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90" customHeight="1" x14ac:dyDescent="0.35">
      <c r="A6" s="1" t="s">
        <v>154</v>
      </c>
      <c r="B6" s="1" t="s">
        <v>153</v>
      </c>
      <c r="C6" s="3">
        <v>43787</v>
      </c>
      <c r="D6" s="18" t="s">
        <v>272</v>
      </c>
      <c r="E6" s="23" t="s">
        <v>273</v>
      </c>
      <c r="F6" s="21">
        <v>0</v>
      </c>
      <c r="G6" s="24">
        <v>1300</v>
      </c>
      <c r="H6" s="26">
        <v>3050</v>
      </c>
      <c r="I6" s="21">
        <v>0</v>
      </c>
    </row>
    <row r="7" spans="1:9" ht="72.5" x14ac:dyDescent="0.35">
      <c r="A7" s="1" t="s">
        <v>12</v>
      </c>
      <c r="B7" s="1" t="s">
        <v>13</v>
      </c>
      <c r="C7" s="3">
        <v>43787</v>
      </c>
      <c r="D7" s="18" t="s">
        <v>272</v>
      </c>
      <c r="E7" s="23" t="s">
        <v>273</v>
      </c>
      <c r="F7" s="21">
        <v>0</v>
      </c>
      <c r="G7" s="24">
        <v>900</v>
      </c>
      <c r="H7" s="26">
        <v>2480</v>
      </c>
      <c r="I7" s="21">
        <v>0</v>
      </c>
    </row>
    <row r="8" spans="1:9" ht="80.25" customHeight="1" x14ac:dyDescent="0.35">
      <c r="A8" s="1" t="s">
        <v>131</v>
      </c>
      <c r="B8" s="1" t="s">
        <v>8</v>
      </c>
      <c r="C8" s="3">
        <v>43787</v>
      </c>
      <c r="D8" s="18" t="s">
        <v>272</v>
      </c>
      <c r="E8" s="23" t="s">
        <v>273</v>
      </c>
      <c r="F8" s="21">
        <v>0</v>
      </c>
      <c r="G8" s="24">
        <v>1300</v>
      </c>
      <c r="H8" s="26">
        <v>3050</v>
      </c>
      <c r="I8" s="21">
        <v>0</v>
      </c>
    </row>
    <row r="9" spans="1:9" ht="72.5" x14ac:dyDescent="0.35">
      <c r="A9" s="1" t="s">
        <v>65</v>
      </c>
      <c r="B9" s="1" t="s">
        <v>15</v>
      </c>
      <c r="C9" s="3">
        <v>43787</v>
      </c>
      <c r="D9" s="18" t="s">
        <v>272</v>
      </c>
      <c r="E9" s="23" t="s">
        <v>273</v>
      </c>
      <c r="F9" s="21">
        <v>0</v>
      </c>
      <c r="G9" s="24">
        <v>1300</v>
      </c>
      <c r="H9" s="26">
        <v>3050</v>
      </c>
      <c r="I9" s="21">
        <v>0</v>
      </c>
    </row>
    <row r="10" spans="1:9" ht="72.5" x14ac:dyDescent="0.35">
      <c r="A10" s="1" t="s">
        <v>274</v>
      </c>
      <c r="B10" s="1" t="s">
        <v>275</v>
      </c>
      <c r="C10" s="3">
        <v>43787</v>
      </c>
      <c r="D10" s="18" t="s">
        <v>272</v>
      </c>
      <c r="E10" s="23" t="s">
        <v>273</v>
      </c>
      <c r="F10" s="21">
        <v>0</v>
      </c>
      <c r="G10" s="24">
        <v>1300</v>
      </c>
      <c r="H10" s="26">
        <v>2500</v>
      </c>
      <c r="I10" s="21">
        <v>0</v>
      </c>
    </row>
    <row r="11" spans="1:9" ht="84" customHeight="1" x14ac:dyDescent="0.35">
      <c r="A11" s="1" t="s">
        <v>154</v>
      </c>
      <c r="B11" s="1" t="s">
        <v>153</v>
      </c>
      <c r="C11" s="3">
        <v>43797</v>
      </c>
      <c r="D11" s="18" t="s">
        <v>43</v>
      </c>
      <c r="E11" s="23" t="s">
        <v>276</v>
      </c>
      <c r="F11" s="21">
        <v>0</v>
      </c>
      <c r="G11" s="24">
        <v>1500</v>
      </c>
      <c r="H11" s="26">
        <v>1470</v>
      </c>
      <c r="I11" s="21">
        <v>0</v>
      </c>
    </row>
  </sheetData>
  <mergeCells count="3">
    <mergeCell ref="A1:G1"/>
    <mergeCell ref="A2:G2"/>
    <mergeCell ref="A3:G3"/>
  </mergeCells>
  <dataValidations count="6"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10" xr:uid="{00000000-0002-0000-2900-000000000000}">
      <formula1>IF((DATEVALUE(TEXT(C6, "dd/mm/aaaa"))), C6, TEXT(C6,"dd/mm/aaaa"))</formula1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11" xr:uid="{00000000-0002-0000-2900-000001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allowBlank="1" showInputMessage="1" showErrorMessage="1" promptTitle="Destino" prompt="Campo Livre" sqref="D6:E10" xr:uid="{00000000-0002-0000-2900-00000200000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:B7 B11" xr:uid="{00000000-0002-0000-2900-000003000000}">
      <formula1>5</formula1>
      <formula2>200</formula2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7 A11" xr:uid="{00000000-0002-0000-2900-000004000000}">
      <formula1>5</formula1>
      <formula2>200</formula2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11" xr:uid="{00000000-0002-0000-2900-000005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6"/>
  <sheetViews>
    <sheetView workbookViewId="0">
      <selection sqref="A1:XFD104857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277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6"/>
  <sheetViews>
    <sheetView workbookViewId="0">
      <selection sqref="A1:XFD104857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278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7"/>
  <sheetViews>
    <sheetView topLeftCell="C1" workbookViewId="0">
      <selection activeCell="A6" sqref="A6:I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279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72.5" x14ac:dyDescent="0.35">
      <c r="A6" s="1" t="s">
        <v>12</v>
      </c>
      <c r="B6" s="1" t="s">
        <v>13</v>
      </c>
      <c r="C6" s="3">
        <v>43868</v>
      </c>
      <c r="D6" s="20" t="s">
        <v>18</v>
      </c>
      <c r="E6" s="23" t="s">
        <v>281</v>
      </c>
      <c r="F6" s="21">
        <v>0</v>
      </c>
      <c r="G6" s="24">
        <v>900</v>
      </c>
      <c r="H6" s="26">
        <v>2150</v>
      </c>
      <c r="I6" s="21">
        <v>0</v>
      </c>
    </row>
    <row r="7" spans="1:9" ht="87" x14ac:dyDescent="0.35">
      <c r="A7" s="1" t="s">
        <v>12</v>
      </c>
      <c r="B7" s="1" t="s">
        <v>13</v>
      </c>
      <c r="C7" s="3">
        <v>43942</v>
      </c>
      <c r="D7" s="20" t="s">
        <v>280</v>
      </c>
      <c r="E7" s="23" t="s">
        <v>286</v>
      </c>
      <c r="F7" s="21">
        <v>0</v>
      </c>
      <c r="G7" s="21">
        <v>0</v>
      </c>
      <c r="H7" s="26">
        <v>19720</v>
      </c>
      <c r="I7" s="21">
        <v>0</v>
      </c>
    </row>
  </sheetData>
  <mergeCells count="3">
    <mergeCell ref="A1:G1"/>
    <mergeCell ref="A2:G2"/>
    <mergeCell ref="A3:G3"/>
  </mergeCells>
  <dataValidations count="6"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" xr:uid="{00000000-0002-0000-2C00-000000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7" xr:uid="{00000000-0002-0000-2C00-000001000000}">
      <formula1>5</formula1>
      <formula2>200</formula2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:B7" xr:uid="{00000000-0002-0000-2C00-000002000000}">
      <formula1>5</formula1>
      <formula2>200</formula2>
    </dataValidation>
    <dataValidation allowBlank="1" showInputMessage="1" showErrorMessage="1" promptTitle="Destino" prompt="Campo Livre" sqref="D6:E7" xr:uid="{00000000-0002-0000-2C00-000003000000}"/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7" xr:uid="{00000000-0002-0000-2C00-000004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7" xr:uid="{00000000-0002-0000-2C00-000005000000}">
      <formula1>IF((DATEVALUE(TEXT(C6, "dd/mm/aaaa"))), C6, TEXT(C6,"dd/mm/aaaa"))</formula1>
    </dataValidation>
  </dataValidations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10"/>
  <sheetViews>
    <sheetView topLeftCell="C1" workbookViewId="0">
      <selection activeCell="B8" sqref="B8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282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129" customHeight="1" x14ac:dyDescent="0.35">
      <c r="A6" s="1" t="s">
        <v>154</v>
      </c>
      <c r="B6" s="1" t="s">
        <v>197</v>
      </c>
      <c r="C6" s="6">
        <v>43935</v>
      </c>
      <c r="D6" s="18" t="s">
        <v>165</v>
      </c>
      <c r="E6" s="23" t="s">
        <v>288</v>
      </c>
      <c r="F6" s="21">
        <v>0</v>
      </c>
      <c r="G6" s="21">
        <v>0</v>
      </c>
      <c r="H6" s="26">
        <v>610</v>
      </c>
      <c r="I6" s="21">
        <v>0</v>
      </c>
    </row>
    <row r="7" spans="1:9" ht="116" x14ac:dyDescent="0.35">
      <c r="A7" s="1" t="s">
        <v>283</v>
      </c>
      <c r="B7" s="1" t="s">
        <v>287</v>
      </c>
      <c r="C7" s="6">
        <v>43935</v>
      </c>
      <c r="D7" s="18" t="s">
        <v>165</v>
      </c>
      <c r="E7" s="23" t="s">
        <v>288</v>
      </c>
      <c r="F7" s="21">
        <v>0</v>
      </c>
      <c r="G7" s="21">
        <v>0</v>
      </c>
      <c r="H7" s="26">
        <v>610</v>
      </c>
      <c r="I7" s="21">
        <v>0</v>
      </c>
    </row>
    <row r="8" spans="1:9" ht="116" x14ac:dyDescent="0.35">
      <c r="A8" s="1" t="s">
        <v>65</v>
      </c>
      <c r="B8" s="1" t="s">
        <v>289</v>
      </c>
      <c r="C8" s="6">
        <v>43935</v>
      </c>
      <c r="D8" s="18" t="s">
        <v>165</v>
      </c>
      <c r="E8" s="23" t="s">
        <v>288</v>
      </c>
      <c r="F8" s="21">
        <v>0</v>
      </c>
      <c r="G8" s="21">
        <v>0</v>
      </c>
      <c r="H8" s="26">
        <v>300</v>
      </c>
      <c r="I8" s="21">
        <v>0</v>
      </c>
    </row>
    <row r="9" spans="1:9" ht="116" x14ac:dyDescent="0.35">
      <c r="A9" s="1" t="s">
        <v>284</v>
      </c>
      <c r="B9" s="1" t="s">
        <v>287</v>
      </c>
      <c r="C9" s="6">
        <v>43935</v>
      </c>
      <c r="D9" s="18" t="s">
        <v>165</v>
      </c>
      <c r="E9" s="23" t="s">
        <v>288</v>
      </c>
      <c r="F9" s="21">
        <v>0</v>
      </c>
      <c r="G9" s="21">
        <v>0</v>
      </c>
      <c r="H9" s="26">
        <v>410</v>
      </c>
      <c r="I9" s="21">
        <v>0</v>
      </c>
    </row>
    <row r="10" spans="1:9" ht="116" x14ac:dyDescent="0.35">
      <c r="A10" s="1" t="s">
        <v>285</v>
      </c>
      <c r="B10" s="1" t="s">
        <v>287</v>
      </c>
      <c r="C10" s="6">
        <v>43935</v>
      </c>
      <c r="D10" s="18" t="s">
        <v>165</v>
      </c>
      <c r="E10" s="23" t="s">
        <v>288</v>
      </c>
      <c r="F10" s="21">
        <v>0</v>
      </c>
      <c r="G10" s="21">
        <v>0</v>
      </c>
      <c r="H10" s="26">
        <v>410</v>
      </c>
      <c r="I10" s="21">
        <v>0</v>
      </c>
    </row>
  </sheetData>
  <mergeCells count="3">
    <mergeCell ref="A1:G1"/>
    <mergeCell ref="A2:G2"/>
    <mergeCell ref="A3:G3"/>
  </mergeCells>
  <dataValidations count="5"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10" xr:uid="{00000000-0002-0000-2D00-000000000000}">
      <formula1>IF((DATEVALUE(TEXT(C6, "dd/mm/aaaa"))), C6, TEXT(C6,"dd/mm/aaaa"))</formula1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10" xr:uid="{00000000-0002-0000-2D00-000001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allowBlank="1" showInputMessage="1" showErrorMessage="1" promptTitle="Destino" prompt="Campo Livre" sqref="D6:E10" xr:uid="{00000000-0002-0000-2D00-00000200000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:B10" xr:uid="{00000000-0002-0000-2D00-000003000000}">
      <formula1>5</formula1>
      <formula2>200</formula2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 A10" xr:uid="{00000000-0002-0000-2D00-000004000000}">
      <formula1>5</formula1>
      <formula2>200</formula2>
    </dataValidation>
  </dataValidations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6"/>
  <sheetViews>
    <sheetView workbookViewId="0">
      <selection activeCell="B14" sqref="B14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290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6"/>
  <sheetViews>
    <sheetView workbookViewId="0">
      <selection activeCell="C15" sqref="C15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291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6"/>
  <sheetViews>
    <sheetView workbookViewId="0">
      <selection activeCell="C14" sqref="C14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A5" sqref="A5:XFD5"/>
    </sheetView>
  </sheetViews>
  <sheetFormatPr defaultRowHeight="14.5" x14ac:dyDescent="0.35"/>
  <cols>
    <col min="1" max="1" width="35.1796875" customWidth="1"/>
    <col min="2" max="2" width="40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</cols>
  <sheetData>
    <row r="1" spans="1:7" ht="15.5" x14ac:dyDescent="0.35">
      <c r="A1" s="50" t="s">
        <v>0</v>
      </c>
      <c r="B1" s="50"/>
      <c r="C1" s="50"/>
      <c r="D1" s="50"/>
      <c r="E1" s="50"/>
      <c r="F1" s="50"/>
      <c r="G1" s="50"/>
    </row>
    <row r="2" spans="1:7" ht="15.5" x14ac:dyDescent="0.35">
      <c r="A2" s="50" t="s">
        <v>7</v>
      </c>
      <c r="B2" s="50"/>
      <c r="C2" s="50"/>
      <c r="D2" s="50"/>
      <c r="E2" s="50"/>
      <c r="F2" s="50"/>
      <c r="G2" s="50"/>
    </row>
    <row r="3" spans="1:7" ht="15.5" x14ac:dyDescent="0.35">
      <c r="A3" s="50" t="s">
        <v>28</v>
      </c>
      <c r="B3" s="50"/>
      <c r="C3" s="50"/>
      <c r="D3" s="50"/>
      <c r="E3" s="50"/>
      <c r="F3" s="50"/>
      <c r="G3" s="50"/>
    </row>
    <row r="5" spans="1:7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</row>
    <row r="6" spans="1:7" ht="61.5" customHeight="1" x14ac:dyDescent="0.35">
      <c r="A6" s="1"/>
      <c r="B6" s="1"/>
      <c r="C6" s="3"/>
      <c r="D6" s="1"/>
      <c r="E6" s="4"/>
      <c r="F6" s="5">
        <v>0</v>
      </c>
      <c r="G6" s="5">
        <v>0</v>
      </c>
    </row>
    <row r="8" spans="1:7" ht="25" customHeight="1" x14ac:dyDescent="0.35"/>
    <row r="9" spans="1:7" ht="25" customHeight="1" x14ac:dyDescent="0.35"/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6"/>
  <sheetViews>
    <sheetView workbookViewId="0">
      <selection activeCell="C10" sqref="C10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293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6"/>
  <sheetViews>
    <sheetView workbookViewId="0">
      <selection sqref="A1:XFD104857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294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I6"/>
  <sheetViews>
    <sheetView workbookViewId="0">
      <selection sqref="A1:XFD104857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295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6"/>
  <sheetViews>
    <sheetView workbookViewId="0">
      <selection activeCell="A15" sqref="A15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296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6"/>
  <sheetViews>
    <sheetView workbookViewId="0">
      <selection sqref="A1:XFD104857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297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6"/>
  <sheetViews>
    <sheetView workbookViewId="0">
      <selection activeCell="C12" sqref="C12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298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6"/>
  <sheetViews>
    <sheetView workbookViewId="0">
      <selection activeCell="B13" sqref="B13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299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6"/>
  <sheetViews>
    <sheetView workbookViewId="0">
      <selection activeCell="B14" sqref="B14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300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6"/>
  <sheetViews>
    <sheetView workbookViewId="0">
      <selection activeCell="A6" sqref="A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301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6"/>
  <sheetViews>
    <sheetView topLeftCell="C1" workbookViewId="0">
      <selection activeCell="D9" sqref="D9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302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  <c r="C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topLeftCell="A11" workbookViewId="0">
      <selection activeCell="A25" sqref="A25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</cols>
  <sheetData>
    <row r="1" spans="1:7" ht="15.5" x14ac:dyDescent="0.35">
      <c r="A1" s="50" t="s">
        <v>0</v>
      </c>
      <c r="B1" s="50"/>
      <c r="C1" s="50"/>
      <c r="D1" s="50"/>
      <c r="E1" s="50"/>
      <c r="F1" s="50"/>
      <c r="G1" s="50"/>
    </row>
    <row r="2" spans="1:7" ht="15.5" x14ac:dyDescent="0.35">
      <c r="A2" s="50" t="s">
        <v>7</v>
      </c>
      <c r="B2" s="50"/>
      <c r="C2" s="50"/>
      <c r="D2" s="50"/>
      <c r="E2" s="50"/>
      <c r="F2" s="50"/>
      <c r="G2" s="50"/>
    </row>
    <row r="3" spans="1:7" ht="15.5" x14ac:dyDescent="0.35">
      <c r="A3" s="50" t="s">
        <v>30</v>
      </c>
      <c r="B3" s="50"/>
      <c r="C3" s="50"/>
      <c r="D3" s="50"/>
      <c r="E3" s="50"/>
      <c r="F3" s="50"/>
      <c r="G3" s="50"/>
    </row>
    <row r="4" spans="1:7" ht="15.5" x14ac:dyDescent="0.35">
      <c r="A4" s="7"/>
      <c r="B4" s="7"/>
      <c r="C4" s="7"/>
      <c r="D4" s="7"/>
      <c r="E4" s="7"/>
      <c r="F4" s="7"/>
      <c r="G4" s="7"/>
    </row>
    <row r="5" spans="1:7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</row>
    <row r="6" spans="1:7" ht="50.25" customHeight="1" x14ac:dyDescent="0.35">
      <c r="A6" s="1" t="s">
        <v>42</v>
      </c>
      <c r="B6" s="1" t="s">
        <v>8</v>
      </c>
      <c r="C6" s="3" t="s">
        <v>31</v>
      </c>
      <c r="D6" s="1" t="s">
        <v>34</v>
      </c>
      <c r="E6" s="4" t="s">
        <v>57</v>
      </c>
      <c r="F6" s="5">
        <v>699.42</v>
      </c>
      <c r="G6" s="5">
        <v>760</v>
      </c>
    </row>
    <row r="7" spans="1:7" ht="83.25" customHeight="1" x14ac:dyDescent="0.35">
      <c r="A7" s="1" t="s">
        <v>42</v>
      </c>
      <c r="B7" s="1" t="s">
        <v>8</v>
      </c>
      <c r="C7" s="1" t="s">
        <v>35</v>
      </c>
      <c r="D7" s="4" t="s">
        <v>36</v>
      </c>
      <c r="E7" s="4" t="s">
        <v>37</v>
      </c>
      <c r="F7" s="5">
        <v>381.5</v>
      </c>
      <c r="G7" s="5">
        <v>0</v>
      </c>
    </row>
    <row r="8" spans="1:7" ht="81.75" customHeight="1" x14ac:dyDescent="0.35">
      <c r="A8" s="1" t="s">
        <v>42</v>
      </c>
      <c r="B8" s="1" t="s">
        <v>8</v>
      </c>
      <c r="C8" s="1" t="s">
        <v>39</v>
      </c>
      <c r="D8" s="4" t="s">
        <v>38</v>
      </c>
      <c r="E8" s="4" t="s">
        <v>37</v>
      </c>
      <c r="F8" s="5">
        <v>763.01</v>
      </c>
      <c r="G8" s="5">
        <v>162</v>
      </c>
    </row>
    <row r="9" spans="1:7" ht="172.5" customHeight="1" x14ac:dyDescent="0.35">
      <c r="A9" s="1" t="s">
        <v>52</v>
      </c>
      <c r="B9" s="1" t="s">
        <v>41</v>
      </c>
      <c r="C9" s="1" t="s">
        <v>44</v>
      </c>
      <c r="D9" s="4" t="s">
        <v>43</v>
      </c>
      <c r="E9" s="4" t="s">
        <v>45</v>
      </c>
      <c r="F9" s="5">
        <v>1297.1300000000001</v>
      </c>
      <c r="G9" s="5">
        <f>950+201</f>
        <v>1151</v>
      </c>
    </row>
    <row r="10" spans="1:7" ht="168.75" customHeight="1" x14ac:dyDescent="0.35">
      <c r="A10" s="1" t="s">
        <v>40</v>
      </c>
      <c r="B10" s="1" t="s">
        <v>8</v>
      </c>
      <c r="C10" s="1" t="s">
        <v>44</v>
      </c>
      <c r="D10" s="4" t="s">
        <v>43</v>
      </c>
      <c r="E10" s="4" t="s">
        <v>45</v>
      </c>
      <c r="F10" s="5">
        <v>1297.1300000000001</v>
      </c>
      <c r="G10" s="5">
        <f>950+201</f>
        <v>1151</v>
      </c>
    </row>
    <row r="11" spans="1:7" ht="101.25" customHeight="1" x14ac:dyDescent="0.35">
      <c r="A11" s="1" t="s">
        <v>42</v>
      </c>
      <c r="B11" s="1" t="s">
        <v>8</v>
      </c>
      <c r="C11" s="1" t="s">
        <v>47</v>
      </c>
      <c r="D11" s="4" t="s">
        <v>46</v>
      </c>
      <c r="E11" s="4" t="s">
        <v>37</v>
      </c>
      <c r="F11" s="5">
        <v>1017.34</v>
      </c>
      <c r="G11" s="5">
        <f>240+265</f>
        <v>505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6"/>
  <sheetViews>
    <sheetView workbookViewId="0">
      <selection activeCell="D15" sqref="D15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303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6"/>
  <sheetViews>
    <sheetView workbookViewId="0">
      <selection activeCell="B17" sqref="B17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304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I6"/>
  <sheetViews>
    <sheetView workbookViewId="0">
      <selection activeCell="C17" sqref="C17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305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I6"/>
  <sheetViews>
    <sheetView workbookViewId="0">
      <selection activeCell="B13" sqref="B13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307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6"/>
  <sheetViews>
    <sheetView workbookViewId="0">
      <selection activeCell="D18" sqref="D18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306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9"/>
  <sheetViews>
    <sheetView topLeftCell="C1" workbookViewId="0">
      <selection activeCell="A7" sqref="A7:I7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315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58" x14ac:dyDescent="0.35">
      <c r="A6" s="1" t="s">
        <v>308</v>
      </c>
      <c r="B6" s="1" t="s">
        <v>309</v>
      </c>
      <c r="C6" s="3">
        <v>44474</v>
      </c>
      <c r="D6" s="20" t="s">
        <v>212</v>
      </c>
      <c r="E6" s="23" t="s">
        <v>310</v>
      </c>
      <c r="F6" s="21">
        <v>0</v>
      </c>
      <c r="G6" s="24">
        <v>950</v>
      </c>
      <c r="H6" s="26">
        <v>729</v>
      </c>
      <c r="I6" s="21">
        <v>0</v>
      </c>
    </row>
    <row r="7" spans="1:9" ht="58" x14ac:dyDescent="0.35">
      <c r="A7" s="1" t="s">
        <v>311</v>
      </c>
      <c r="B7" s="1" t="s">
        <v>312</v>
      </c>
      <c r="C7" s="3">
        <v>44474</v>
      </c>
      <c r="D7" s="20" t="s">
        <v>212</v>
      </c>
      <c r="E7" s="23" t="s">
        <v>310</v>
      </c>
      <c r="F7" s="21">
        <v>0</v>
      </c>
      <c r="G7" s="24">
        <v>950</v>
      </c>
      <c r="H7" s="26">
        <v>729</v>
      </c>
      <c r="I7" s="21">
        <v>0</v>
      </c>
    </row>
    <row r="8" spans="1:9" ht="29" x14ac:dyDescent="0.35">
      <c r="A8" s="1" t="s">
        <v>313</v>
      </c>
      <c r="B8" s="1" t="s">
        <v>289</v>
      </c>
      <c r="C8" s="3">
        <v>44475</v>
      </c>
      <c r="D8" s="20" t="s">
        <v>118</v>
      </c>
      <c r="E8" s="23" t="s">
        <v>314</v>
      </c>
      <c r="F8" s="21">
        <v>0</v>
      </c>
      <c r="G8" s="24">
        <v>500</v>
      </c>
      <c r="H8" s="26">
        <v>2000</v>
      </c>
      <c r="I8" s="21">
        <v>0</v>
      </c>
    </row>
    <row r="9" spans="1:9" x14ac:dyDescent="0.35">
      <c r="H9" s="27"/>
    </row>
  </sheetData>
  <mergeCells count="3">
    <mergeCell ref="A1:G1"/>
    <mergeCell ref="A2:G2"/>
    <mergeCell ref="A3:G3"/>
  </mergeCells>
  <dataValidations count="6"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8" xr:uid="{00000000-0002-0000-4000-000000000000}">
      <formula1>IF((DATEVALUE(TEXT(C6, "dd/mm/aaaa"))), C6, TEXT(C6,"dd/mm/aaaa"))</formula1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8" xr:uid="{00000000-0002-0000-4000-000001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allowBlank="1" showInputMessage="1" showErrorMessage="1" promptTitle="Destino" prompt="Campo Livre" sqref="D6:E8" xr:uid="{00000000-0002-0000-4000-00000200000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:B8" xr:uid="{00000000-0002-0000-4000-000003000000}">
      <formula1>5</formula1>
      <formula2>200</formula2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8" xr:uid="{00000000-0002-0000-4000-000004000000}">
      <formula1>5</formula1>
      <formula2>200</formula2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8" xr:uid="{00000000-0002-0000-4000-000005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6"/>
  <sheetViews>
    <sheetView workbookViewId="0">
      <selection activeCell="D12" sqref="D12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316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6"/>
  <sheetViews>
    <sheetView workbookViewId="0">
      <selection activeCell="A5" sqref="A5"/>
    </sheetView>
  </sheetViews>
  <sheetFormatPr defaultRowHeight="14.5" x14ac:dyDescent="0.35"/>
  <cols>
    <col min="1" max="1" width="22.26953125" customWidth="1"/>
    <col min="2" max="2" width="20.7265625" customWidth="1"/>
    <col min="3" max="3" width="18.453125" customWidth="1"/>
    <col min="4" max="4" width="24.81640625" customWidth="1"/>
    <col min="5" max="5" width="29.2695312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317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6"/>
  <sheetViews>
    <sheetView topLeftCell="C1" workbookViewId="0">
      <selection activeCell="E12" sqref="E12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318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I6"/>
  <sheetViews>
    <sheetView topLeftCell="C1" workbookViewId="0">
      <selection activeCell="F13" sqref="F13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319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workbookViewId="0">
      <selection activeCell="B6" sqref="B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</cols>
  <sheetData>
    <row r="1" spans="1:7" ht="15.5" x14ac:dyDescent="0.35">
      <c r="A1" s="50" t="s">
        <v>0</v>
      </c>
      <c r="B1" s="50"/>
      <c r="C1" s="50"/>
      <c r="D1" s="50"/>
      <c r="E1" s="50"/>
      <c r="F1" s="50"/>
      <c r="G1" s="50"/>
    </row>
    <row r="2" spans="1:7" ht="15.5" x14ac:dyDescent="0.35">
      <c r="A2" s="50" t="s">
        <v>7</v>
      </c>
      <c r="B2" s="50"/>
      <c r="C2" s="50"/>
      <c r="D2" s="50"/>
      <c r="E2" s="50"/>
      <c r="F2" s="50"/>
      <c r="G2" s="50"/>
    </row>
    <row r="3" spans="1:7" ht="15.5" x14ac:dyDescent="0.35">
      <c r="A3" s="50" t="s">
        <v>53</v>
      </c>
      <c r="B3" s="50"/>
      <c r="C3" s="50"/>
      <c r="D3" s="50"/>
      <c r="E3" s="50"/>
      <c r="F3" s="50"/>
      <c r="G3" s="50"/>
    </row>
    <row r="4" spans="1:7" ht="15.5" x14ac:dyDescent="0.35">
      <c r="A4" s="7"/>
      <c r="B4" s="7"/>
      <c r="C4" s="7"/>
      <c r="D4" s="7"/>
      <c r="E4" s="7"/>
      <c r="F4" s="7"/>
      <c r="G4" s="7"/>
    </row>
    <row r="5" spans="1:7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</row>
    <row r="6" spans="1:7" ht="50.25" customHeight="1" x14ac:dyDescent="0.35">
      <c r="A6" s="1" t="s">
        <v>42</v>
      </c>
      <c r="B6" s="1" t="s">
        <v>8</v>
      </c>
      <c r="C6" s="3" t="s">
        <v>55</v>
      </c>
      <c r="D6" s="1" t="s">
        <v>54</v>
      </c>
      <c r="E6" s="4" t="s">
        <v>56</v>
      </c>
      <c r="F6" s="5">
        <v>381.5</v>
      </c>
      <c r="G6" s="5">
        <v>570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I6"/>
  <sheetViews>
    <sheetView topLeftCell="C1" workbookViewId="0">
      <selection activeCell="E10" sqref="E10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320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I8"/>
  <sheetViews>
    <sheetView topLeftCell="C1" workbookViewId="0">
      <selection activeCell="E10" sqref="E10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321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43.5" x14ac:dyDescent="0.35">
      <c r="A6" t="s">
        <v>322</v>
      </c>
      <c r="B6" t="s">
        <v>289</v>
      </c>
      <c r="C6" s="29">
        <v>44676</v>
      </c>
      <c r="D6" t="s">
        <v>323</v>
      </c>
      <c r="E6" s="30" t="s">
        <v>324</v>
      </c>
      <c r="F6" s="28">
        <v>150</v>
      </c>
      <c r="G6" s="10">
        <v>1200</v>
      </c>
    </row>
    <row r="7" spans="1:9" ht="43.5" x14ac:dyDescent="0.35">
      <c r="A7" t="s">
        <v>325</v>
      </c>
      <c r="B7" t="s">
        <v>153</v>
      </c>
      <c r="C7" s="29">
        <v>44676</v>
      </c>
      <c r="D7" t="s">
        <v>323</v>
      </c>
      <c r="E7" s="31" t="s">
        <v>324</v>
      </c>
      <c r="F7" s="28">
        <v>150</v>
      </c>
      <c r="G7" s="10">
        <v>1200</v>
      </c>
    </row>
    <row r="8" spans="1:9" ht="43.5" x14ac:dyDescent="0.35">
      <c r="A8" t="s">
        <v>326</v>
      </c>
      <c r="B8" t="s">
        <v>327</v>
      </c>
      <c r="C8" s="29">
        <v>44676</v>
      </c>
      <c r="D8" t="s">
        <v>323</v>
      </c>
      <c r="E8" s="31" t="s">
        <v>324</v>
      </c>
      <c r="F8" s="28">
        <v>150</v>
      </c>
      <c r="G8" s="10">
        <v>1200</v>
      </c>
    </row>
  </sheetData>
  <mergeCells count="3">
    <mergeCell ref="A1:G1"/>
    <mergeCell ref="A2:G2"/>
    <mergeCell ref="A3:G3"/>
  </mergeCells>
  <dataValidations count="5"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" xr:uid="{00000000-0002-0000-4600-000000000000}">
      <formula1>5</formula1>
      <formula2>200</formula2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:B8" xr:uid="{00000000-0002-0000-4600-000001000000}">
      <formula1>5</formula1>
      <formula2>200</formula2>
    </dataValidation>
    <dataValidation allowBlank="1" showInputMessage="1" showErrorMessage="1" promptTitle="Destino" prompt="Campo Livre" sqref="D6:E6 E7:E8" xr:uid="{00000000-0002-0000-4600-000002000000}"/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" xr:uid="{00000000-0002-0000-4600-000003000000}">
      <formula1>IF((DATEVALUE(TEXT(C6, "dd/mm/aaaa"))), C6, TEXT(C6,"dd/mm/aaaa"))</formula1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F6" xr:uid="{00000000-0002-0000-4600-000004000000}">
      <formula1>IF(VALUE(TEXT(SUBSTITUTE(SUBSTITUTE(F6,".",","), ".", ""), "0,00_ ;-0,00 ")) = VALUE(F6),VALUE(TEXT(SUBSTITUTE(SUBSTITUTE(F6,".",","), ".", ""), "0,00_ ;-0,00 ")),VALUE(TEXT(SUBSTITUTE(SUBSTITUTE(F6,".",","),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I8"/>
  <sheetViews>
    <sheetView topLeftCell="C1" workbookViewId="0">
      <selection activeCell="E9" sqref="E9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342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43.5" x14ac:dyDescent="0.35">
      <c r="A6" s="1" t="s">
        <v>311</v>
      </c>
      <c r="B6" s="1" t="s">
        <v>312</v>
      </c>
      <c r="C6" s="3">
        <v>44325</v>
      </c>
      <c r="D6" s="20" t="s">
        <v>212</v>
      </c>
      <c r="E6" s="23" t="s">
        <v>343</v>
      </c>
      <c r="F6" s="21">
        <v>0</v>
      </c>
      <c r="G6" s="24">
        <v>950</v>
      </c>
      <c r="H6" s="26"/>
      <c r="I6" s="21">
        <v>0</v>
      </c>
    </row>
    <row r="7" spans="1:9" x14ac:dyDescent="0.35">
      <c r="C7" s="29"/>
      <c r="E7" s="31"/>
      <c r="F7" s="28"/>
      <c r="G7" s="10"/>
    </row>
    <row r="8" spans="1:9" x14ac:dyDescent="0.35">
      <c r="C8" s="29"/>
      <c r="E8" s="31"/>
      <c r="F8" s="28"/>
      <c r="G8" s="10"/>
    </row>
  </sheetData>
  <mergeCells count="3">
    <mergeCell ref="A1:G1"/>
    <mergeCell ref="A2:G2"/>
    <mergeCell ref="A3:G3"/>
  </mergeCells>
  <dataValidations count="6"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" xr:uid="{00000000-0002-0000-4700-000000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" xr:uid="{00000000-0002-0000-4700-000001000000}">
      <formula1>IF((DATEVALUE(TEXT(C6, "dd/mm/aaaa"))), C6, TEXT(C6,"dd/mm/aaaa"))</formula1>
    </dataValidation>
    <dataValidation allowBlank="1" showInputMessage="1" showErrorMessage="1" promptTitle="Destino" prompt="Campo Livre" sqref="E7:E8 D6:E6" xr:uid="{00000000-0002-0000-4700-00000200000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:B8" xr:uid="{00000000-0002-0000-4700-000003000000}">
      <formula1>5</formula1>
      <formula2>200</formula2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" xr:uid="{00000000-0002-0000-4700-000004000000}">
      <formula1>5</formula1>
      <formula2>200</formula2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" xr:uid="{00000000-0002-0000-4700-000005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I7"/>
  <sheetViews>
    <sheetView topLeftCell="C1" workbookViewId="0">
      <selection activeCell="E13" sqref="E13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344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  <row r="7" spans="1:9" x14ac:dyDescent="0.35">
      <c r="C7" s="29"/>
      <c r="E7" s="31"/>
      <c r="F7" s="28"/>
      <c r="G7" s="10"/>
    </row>
  </sheetData>
  <mergeCells count="3">
    <mergeCell ref="A1:G1"/>
    <mergeCell ref="A2:G2"/>
    <mergeCell ref="A3:G3"/>
  </mergeCells>
  <dataValidations count="2">
    <dataValidation allowBlank="1" showInputMessage="1" showErrorMessage="1" promptTitle="Destino" prompt="Campo Livre" sqref="E6:E7" xr:uid="{00000000-0002-0000-4800-00000000000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:B7" xr:uid="{00000000-0002-0000-4800-000001000000}">
      <formula1>5</formula1>
      <formula2>200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I9"/>
  <sheetViews>
    <sheetView topLeftCell="C1" workbookViewId="0">
      <selection activeCell="E12" sqref="E12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345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43.5" x14ac:dyDescent="0.35">
      <c r="A6" s="37" t="s">
        <v>311</v>
      </c>
      <c r="B6" s="37" t="s">
        <v>312</v>
      </c>
      <c r="C6" s="22">
        <v>44754</v>
      </c>
      <c r="D6" s="39" t="s">
        <v>212</v>
      </c>
      <c r="E6" s="40" t="s">
        <v>346</v>
      </c>
      <c r="F6" s="41">
        <v>0</v>
      </c>
      <c r="G6" s="42">
        <v>1350</v>
      </c>
      <c r="H6" s="43">
        <v>1750</v>
      </c>
      <c r="I6" s="21">
        <v>0</v>
      </c>
    </row>
    <row r="7" spans="1:9" ht="29" x14ac:dyDescent="0.35">
      <c r="A7" s="37" t="s">
        <v>311</v>
      </c>
      <c r="B7" s="37" t="s">
        <v>312</v>
      </c>
      <c r="C7" s="22">
        <v>44761</v>
      </c>
      <c r="D7" s="39" t="s">
        <v>118</v>
      </c>
      <c r="E7" s="40" t="s">
        <v>347</v>
      </c>
      <c r="F7" s="41">
        <v>0</v>
      </c>
      <c r="G7" s="42">
        <v>2100</v>
      </c>
      <c r="H7" s="43">
        <v>3650</v>
      </c>
      <c r="I7" s="21">
        <v>0</v>
      </c>
    </row>
    <row r="8" spans="1:9" ht="29" x14ac:dyDescent="0.35">
      <c r="A8" s="37" t="s">
        <v>311</v>
      </c>
      <c r="B8" s="37" t="s">
        <v>312</v>
      </c>
      <c r="C8" s="22">
        <v>44767</v>
      </c>
      <c r="D8" s="39" t="s">
        <v>349</v>
      </c>
      <c r="E8" s="40" t="s">
        <v>348</v>
      </c>
      <c r="F8" s="41">
        <v>0</v>
      </c>
      <c r="G8" s="42">
        <v>2100</v>
      </c>
      <c r="H8" s="43">
        <v>3980</v>
      </c>
      <c r="I8" s="21">
        <v>0</v>
      </c>
    </row>
    <row r="9" spans="1:9" x14ac:dyDescent="0.35">
      <c r="G9" s="38"/>
    </row>
  </sheetData>
  <mergeCells count="3">
    <mergeCell ref="A1:G1"/>
    <mergeCell ref="A2:G2"/>
    <mergeCell ref="A3:G3"/>
  </mergeCells>
  <dataValidations count="6"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8" xr:uid="{00000000-0002-0000-4900-000000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8" xr:uid="{00000000-0002-0000-4900-000001000000}">
      <formula1>IF((DATEVALUE(TEXT(C6, "dd/mm/aaaa"))), C6, TEXT(C6,"dd/mm/aaaa"))</formula1>
    </dataValidation>
    <dataValidation allowBlank="1" showInputMessage="1" showErrorMessage="1" promptTitle="Destino" prompt="Campo Livre" sqref="D6:E8" xr:uid="{00000000-0002-0000-4900-00000200000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:B8" xr:uid="{00000000-0002-0000-4900-000003000000}">
      <formula1>5</formula1>
      <formula2>200</formula2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8" xr:uid="{00000000-0002-0000-4900-000004000000}">
      <formula1>5</formula1>
      <formula2>200</formula2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8" xr:uid="{00000000-0002-0000-4900-000005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I7"/>
  <sheetViews>
    <sheetView topLeftCell="C1" workbookViewId="0">
      <selection activeCell="E10" sqref="E10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350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s="37" t="s">
        <v>351</v>
      </c>
      <c r="B6" s="37" t="s">
        <v>352</v>
      </c>
      <c r="C6" s="22">
        <v>44799</v>
      </c>
      <c r="D6" s="39" t="s">
        <v>353</v>
      </c>
      <c r="E6" s="40" t="s">
        <v>354</v>
      </c>
      <c r="F6" s="41">
        <v>0</v>
      </c>
      <c r="G6" s="42">
        <v>150</v>
      </c>
      <c r="H6" s="43"/>
      <c r="I6" s="21">
        <v>0</v>
      </c>
    </row>
    <row r="7" spans="1:9" x14ac:dyDescent="0.35">
      <c r="G7" s="38"/>
    </row>
  </sheetData>
  <mergeCells count="3">
    <mergeCell ref="A1:G1"/>
    <mergeCell ref="A2:G2"/>
    <mergeCell ref="A3:G3"/>
  </mergeCells>
  <dataValidations count="6"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" xr:uid="{00000000-0002-0000-4A00-000000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" xr:uid="{00000000-0002-0000-4A00-000001000000}">
      <formula1>5</formula1>
      <formula2>200</formula2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" xr:uid="{00000000-0002-0000-4A00-000002000000}">
      <formula1>5</formula1>
      <formula2>200</formula2>
    </dataValidation>
    <dataValidation allowBlank="1" showInputMessage="1" showErrorMessage="1" promptTitle="Destino" prompt="Campo Livre" sqref="D6:E6" xr:uid="{00000000-0002-0000-4A00-000003000000}"/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" xr:uid="{00000000-0002-0000-4A00-000004000000}">
      <formula1>IF((DATEVALUE(TEXT(C6, "dd/mm/aaaa"))), C6, TEXT(C6,"dd/mm/aaaa"))</formula1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" xr:uid="{00000000-0002-0000-4A00-000005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I7"/>
  <sheetViews>
    <sheetView topLeftCell="C1" workbookViewId="0">
      <selection activeCell="E10" sqref="E10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361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s="37" t="s">
        <v>355</v>
      </c>
      <c r="B6" s="37" t="s">
        <v>352</v>
      </c>
      <c r="C6" s="22">
        <v>44819</v>
      </c>
      <c r="D6" s="39" t="s">
        <v>356</v>
      </c>
      <c r="E6" s="40" t="s">
        <v>354</v>
      </c>
      <c r="F6" s="41">
        <v>0</v>
      </c>
      <c r="G6" s="42">
        <v>150</v>
      </c>
      <c r="H6" s="43"/>
      <c r="I6" s="21">
        <v>0</v>
      </c>
    </row>
    <row r="7" spans="1:9" x14ac:dyDescent="0.35">
      <c r="G7" s="38"/>
    </row>
  </sheetData>
  <mergeCells count="3">
    <mergeCell ref="A1:G1"/>
    <mergeCell ref="A2:G2"/>
    <mergeCell ref="A3:G3"/>
  </mergeCells>
  <dataValidations count="6"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" xr:uid="{00000000-0002-0000-4B00-000000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" xr:uid="{00000000-0002-0000-4B00-000001000000}">
      <formula1>IF((DATEVALUE(TEXT(C6, "dd/mm/aaaa"))), C6, TEXT(C6,"dd/mm/aaaa"))</formula1>
    </dataValidation>
    <dataValidation allowBlank="1" showInputMessage="1" showErrorMessage="1" promptTitle="Destino" prompt="Campo Livre" sqref="D6:E6" xr:uid="{00000000-0002-0000-4B00-00000200000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" xr:uid="{00000000-0002-0000-4B00-000003000000}">
      <formula1>5</formula1>
      <formula2>200</formula2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" xr:uid="{00000000-0002-0000-4B00-000004000000}">
      <formula1>5</formula1>
      <formula2>200</formula2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" xr:uid="{00000000-0002-0000-4B00-000005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I7"/>
  <sheetViews>
    <sheetView zoomScale="80" zoomScaleNormal="80" workbookViewId="0">
      <selection activeCell="D18" sqref="D18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362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29" x14ac:dyDescent="0.35">
      <c r="A6" s="37" t="s">
        <v>311</v>
      </c>
      <c r="B6" s="37" t="s">
        <v>312</v>
      </c>
      <c r="C6" s="22">
        <v>44855</v>
      </c>
      <c r="D6" s="39" t="s">
        <v>357</v>
      </c>
      <c r="E6" s="40" t="s">
        <v>358</v>
      </c>
      <c r="F6" s="41">
        <v>0</v>
      </c>
      <c r="G6" s="42">
        <v>2100</v>
      </c>
      <c r="H6" s="43">
        <v>2409</v>
      </c>
      <c r="I6" s="21">
        <v>0</v>
      </c>
    </row>
    <row r="7" spans="1:9" ht="20" customHeight="1" x14ac:dyDescent="0.35">
      <c r="A7" s="37" t="s">
        <v>359</v>
      </c>
      <c r="B7" s="37" t="s">
        <v>352</v>
      </c>
      <c r="C7" s="22">
        <v>44854</v>
      </c>
      <c r="D7" s="39" t="s">
        <v>360</v>
      </c>
      <c r="E7" s="40" t="s">
        <v>354</v>
      </c>
      <c r="F7" s="41">
        <v>0</v>
      </c>
      <c r="G7" s="42">
        <v>150</v>
      </c>
      <c r="H7" s="43"/>
      <c r="I7" s="21">
        <v>0</v>
      </c>
    </row>
  </sheetData>
  <mergeCells count="3">
    <mergeCell ref="A1:G1"/>
    <mergeCell ref="A2:G2"/>
    <mergeCell ref="A3:G3"/>
  </mergeCells>
  <dataValidations count="6"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7" xr:uid="{00000000-0002-0000-4C00-000000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7" xr:uid="{00000000-0002-0000-4C00-000001000000}">
      <formula1>5</formula1>
      <formula2>200</formula2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:B7" xr:uid="{00000000-0002-0000-4C00-000002000000}">
      <formula1>5</formula1>
      <formula2>200</formula2>
    </dataValidation>
    <dataValidation allowBlank="1" showInputMessage="1" showErrorMessage="1" promptTitle="Destino" prompt="Campo Livre" sqref="D6:E7" xr:uid="{00000000-0002-0000-4C00-000003000000}"/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7" xr:uid="{00000000-0002-0000-4C00-000004000000}">
      <formula1>IF((DATEVALUE(TEXT(C6, "dd/mm/aaaa"))), C6, TEXT(C6,"dd/mm/aaaa"))</formula1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7" xr:uid="{00000000-0002-0000-4C00-000005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I7"/>
  <sheetViews>
    <sheetView workbookViewId="0">
      <selection activeCell="C5" sqref="C5:I17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363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x14ac:dyDescent="0.35">
      <c r="A6" t="s">
        <v>269</v>
      </c>
    </row>
    <row r="7" spans="1:9" x14ac:dyDescent="0.35">
      <c r="C7" s="29"/>
      <c r="E7" s="31"/>
      <c r="F7" s="28"/>
      <c r="G7" s="10"/>
    </row>
  </sheetData>
  <mergeCells count="3">
    <mergeCell ref="A1:G1"/>
    <mergeCell ref="A2:G2"/>
    <mergeCell ref="A3:G3"/>
  </mergeCells>
  <dataValidations count="2">
    <dataValidation type="textLength" showInputMessage="1" showErrorMessage="1" errorTitle="Cargo" error="Quantidade de caracter Insuficiente_x000a__x000a_no mínimo 5 caracteres e no máximo 200 caracteres" promptTitle="Cargo" prompt="Cargo (até 200 caracteres)" sqref="B6:B7" xr:uid="{00000000-0002-0000-4D00-000000000000}">
      <formula1>5</formula1>
      <formula2>200</formula2>
    </dataValidation>
    <dataValidation allowBlank="1" showInputMessage="1" showErrorMessage="1" promptTitle="Destino" prompt="Campo Livre" sqref="E6:E7" xr:uid="{00000000-0002-0000-4D00-000001000000}"/>
  </dataValidations>
  <pageMargins left="0.511811024" right="0.511811024" top="0.78740157499999996" bottom="0.78740157499999996" header="0.31496062000000002" footer="0.3149606200000000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I9"/>
  <sheetViews>
    <sheetView workbookViewId="0">
      <selection activeCell="B13" sqref="B13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364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29" x14ac:dyDescent="0.35">
      <c r="A6" s="37" t="s">
        <v>325</v>
      </c>
      <c r="B6" s="37" t="s">
        <v>367</v>
      </c>
      <c r="C6" s="22">
        <v>44904</v>
      </c>
      <c r="D6" s="39" t="s">
        <v>357</v>
      </c>
      <c r="E6" s="40" t="s">
        <v>368</v>
      </c>
      <c r="F6" s="41">
        <v>0</v>
      </c>
      <c r="G6" s="42">
        <v>1500</v>
      </c>
      <c r="H6" s="43">
        <v>3323.95</v>
      </c>
      <c r="I6" s="41">
        <v>0</v>
      </c>
    </row>
    <row r="7" spans="1:9" ht="29" x14ac:dyDescent="0.35">
      <c r="A7" s="37" t="s">
        <v>366</v>
      </c>
      <c r="B7" s="37" t="s">
        <v>369</v>
      </c>
      <c r="C7" s="22">
        <v>44904</v>
      </c>
      <c r="D7" s="39" t="s">
        <v>357</v>
      </c>
      <c r="E7" s="40" t="s">
        <v>368</v>
      </c>
      <c r="F7" s="41">
        <v>0</v>
      </c>
      <c r="G7" s="42">
        <v>1500</v>
      </c>
      <c r="H7" s="43">
        <v>3323.95</v>
      </c>
      <c r="I7" s="41">
        <v>0</v>
      </c>
    </row>
    <row r="8" spans="1:9" ht="29" x14ac:dyDescent="0.35">
      <c r="A8" s="37" t="s">
        <v>370</v>
      </c>
      <c r="B8" s="37" t="s">
        <v>352</v>
      </c>
      <c r="C8" s="22">
        <v>44904</v>
      </c>
      <c r="D8" s="39" t="s">
        <v>371</v>
      </c>
      <c r="E8" s="40" t="s">
        <v>372</v>
      </c>
      <c r="F8" s="41">
        <v>0</v>
      </c>
      <c r="G8" s="42">
        <v>150</v>
      </c>
      <c r="H8" s="43"/>
      <c r="I8" s="41">
        <v>0</v>
      </c>
    </row>
    <row r="9" spans="1:9" ht="29" x14ac:dyDescent="0.35">
      <c r="A9" s="37" t="s">
        <v>370</v>
      </c>
      <c r="B9" s="37" t="s">
        <v>352</v>
      </c>
      <c r="C9" s="22">
        <v>44910</v>
      </c>
      <c r="D9" s="39" t="s">
        <v>373</v>
      </c>
      <c r="E9" s="40" t="s">
        <v>372</v>
      </c>
      <c r="F9" s="41">
        <v>0</v>
      </c>
      <c r="G9" s="42">
        <v>150</v>
      </c>
      <c r="H9" s="43"/>
      <c r="I9" s="41">
        <v>0</v>
      </c>
    </row>
  </sheetData>
  <mergeCells count="3">
    <mergeCell ref="A1:G1"/>
    <mergeCell ref="A2:G2"/>
    <mergeCell ref="A3:G3"/>
  </mergeCells>
  <dataValidations count="6">
    <dataValidation allowBlank="1" showInputMessage="1" showErrorMessage="1" promptTitle="Destino" prompt="Campo Livre" sqref="D6:E9" xr:uid="{00000000-0002-0000-4E00-00000000000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:B9" xr:uid="{00000000-0002-0000-4E00-000001000000}">
      <formula1>5</formula1>
      <formula2>200</formula2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9" xr:uid="{00000000-0002-0000-4E00-000002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9" xr:uid="{00000000-0002-0000-4E00-000003000000}">
      <formula1>IF((DATEVALUE(TEXT(C6, "dd/mm/aaaa"))), C6, TEXT(C6,"dd/mm/aaaa"))</formula1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9" xr:uid="{00000000-0002-0000-4E00-000004000000}">
      <formula1>5</formula1>
      <formula2>200</formula2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9" xr:uid="{00000000-0002-0000-4E00-000005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"/>
  <sheetViews>
    <sheetView workbookViewId="0">
      <selection activeCell="B26" sqref="B2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1.7265625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58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50.25" customHeight="1" x14ac:dyDescent="0.35">
      <c r="A6" s="1" t="s">
        <v>61</v>
      </c>
      <c r="B6" s="1"/>
      <c r="C6" s="3"/>
      <c r="D6" s="1"/>
      <c r="E6" s="4"/>
      <c r="F6" s="5">
        <v>0</v>
      </c>
      <c r="G6" s="5">
        <v>0</v>
      </c>
      <c r="I6" s="5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I8"/>
  <sheetViews>
    <sheetView workbookViewId="0">
      <selection activeCell="E12" sqref="E12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365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29" x14ac:dyDescent="0.35">
      <c r="A6" s="37" t="s">
        <v>374</v>
      </c>
      <c r="B6" s="37" t="s">
        <v>375</v>
      </c>
      <c r="C6" s="22">
        <v>44935</v>
      </c>
      <c r="D6" s="39" t="s">
        <v>376</v>
      </c>
      <c r="E6" s="40" t="s">
        <v>377</v>
      </c>
      <c r="F6" s="41">
        <v>0</v>
      </c>
      <c r="G6" s="42">
        <v>900</v>
      </c>
      <c r="H6" s="43"/>
      <c r="I6" s="41">
        <v>0</v>
      </c>
    </row>
    <row r="7" spans="1:9" ht="29" x14ac:dyDescent="0.35">
      <c r="A7" s="37" t="s">
        <v>366</v>
      </c>
      <c r="B7" s="37" t="s">
        <v>369</v>
      </c>
      <c r="C7" s="22">
        <v>44952</v>
      </c>
      <c r="D7" s="39" t="s">
        <v>357</v>
      </c>
      <c r="E7" s="40" t="s">
        <v>379</v>
      </c>
      <c r="F7" s="41">
        <v>0</v>
      </c>
      <c r="G7" s="42">
        <v>1500</v>
      </c>
      <c r="H7" s="43">
        <v>2550</v>
      </c>
      <c r="I7" s="41">
        <v>0</v>
      </c>
    </row>
    <row r="8" spans="1:9" ht="29" x14ac:dyDescent="0.35">
      <c r="A8" s="37" t="s">
        <v>351</v>
      </c>
      <c r="B8" s="37" t="s">
        <v>352</v>
      </c>
      <c r="C8" s="22">
        <v>44957</v>
      </c>
      <c r="D8" s="39" t="s">
        <v>378</v>
      </c>
      <c r="E8" s="40" t="s">
        <v>372</v>
      </c>
      <c r="F8" s="41">
        <v>0</v>
      </c>
      <c r="G8" s="42">
        <v>150</v>
      </c>
      <c r="H8" s="43"/>
      <c r="I8" s="41">
        <v>0</v>
      </c>
    </row>
  </sheetData>
  <mergeCells count="3">
    <mergeCell ref="A1:G1"/>
    <mergeCell ref="A2:G2"/>
    <mergeCell ref="A3:G3"/>
  </mergeCells>
  <dataValidations count="6">
    <dataValidation type="textLength" showInputMessage="1" showErrorMessage="1" errorTitle="Cargo" error="Quantidade de caracter Insuficiente_x000a__x000a_no mínimo 5 caracteres e no máximo 200 caracteres" promptTitle="Cargo" prompt="Cargo (até 200 caracteres)" sqref="B6:B8" xr:uid="{00000000-0002-0000-4F00-000000000000}">
      <formula1>5</formula1>
      <formula2>200</formula2>
    </dataValidation>
    <dataValidation allowBlank="1" showInputMessage="1" showErrorMessage="1" promptTitle="Destino" prompt="Campo Livre" sqref="D6:E8" xr:uid="{00000000-0002-0000-4F00-000001000000}"/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8" xr:uid="{00000000-0002-0000-4F00-000002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8" xr:uid="{00000000-0002-0000-4F00-000003000000}">
      <formula1>5</formula1>
      <formula2>200</formula2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8" xr:uid="{00000000-0002-0000-4F00-000004000000}">
      <formula1>IF((DATEVALUE(TEXT(C6, "dd/mm/aaaa"))), C6, TEXT(C6,"dd/mm/aaaa"))</formula1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8" xr:uid="{00000000-0002-0000-4F00-000005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I7"/>
  <sheetViews>
    <sheetView workbookViewId="0">
      <selection activeCell="C17" sqref="C17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380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2</v>
      </c>
      <c r="B5" s="2" t="s">
        <v>3</v>
      </c>
      <c r="C5" s="2" t="s">
        <v>4</v>
      </c>
      <c r="D5" s="11" t="s">
        <v>189</v>
      </c>
      <c r="E5" s="11" t="s">
        <v>192</v>
      </c>
      <c r="F5" s="11" t="s">
        <v>190</v>
      </c>
      <c r="G5" s="11" t="s">
        <v>191</v>
      </c>
      <c r="H5" s="11" t="s">
        <v>190</v>
      </c>
      <c r="I5" s="11" t="s">
        <v>191</v>
      </c>
    </row>
    <row r="7" spans="1:9" x14ac:dyDescent="0.35">
      <c r="A7" s="29"/>
      <c r="C7" s="31"/>
      <c r="D7" s="28"/>
      <c r="E7" s="10"/>
    </row>
  </sheetData>
  <mergeCells count="3">
    <mergeCell ref="A1:G1"/>
    <mergeCell ref="A2:G2"/>
    <mergeCell ref="A3:G3"/>
  </mergeCells>
  <dataValidations count="1">
    <dataValidation allowBlank="1" showInputMessage="1" showErrorMessage="1" promptTitle="Destino" prompt="Campo Livre" sqref="C6:C7" xr:uid="{00000000-0002-0000-5000-000000000000}"/>
  </dataValidations>
  <pageMargins left="0.511811024" right="0.511811024" top="0.78740157499999996" bottom="0.78740157499999996" header="0.31496062000000002" footer="0.3149606200000000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I7"/>
  <sheetViews>
    <sheetView workbookViewId="0">
      <selection sqref="A1:XFD104857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381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2</v>
      </c>
      <c r="B5" s="2" t="s">
        <v>3</v>
      </c>
      <c r="C5" s="2" t="s">
        <v>4</v>
      </c>
      <c r="D5" s="11" t="s">
        <v>189</v>
      </c>
      <c r="E5" s="11" t="s">
        <v>192</v>
      </c>
      <c r="F5" s="11" t="s">
        <v>190</v>
      </c>
      <c r="G5" s="11" t="s">
        <v>191</v>
      </c>
      <c r="H5" s="11" t="s">
        <v>190</v>
      </c>
      <c r="I5" s="11" t="s">
        <v>191</v>
      </c>
    </row>
    <row r="7" spans="1:9" x14ac:dyDescent="0.35">
      <c r="A7" s="29"/>
      <c r="C7" s="31"/>
      <c r="D7" s="28"/>
      <c r="E7" s="10"/>
    </row>
  </sheetData>
  <mergeCells count="3">
    <mergeCell ref="A1:G1"/>
    <mergeCell ref="A2:G2"/>
    <mergeCell ref="A3:G3"/>
  </mergeCells>
  <dataValidations count="1">
    <dataValidation allowBlank="1" showInputMessage="1" showErrorMessage="1" promptTitle="Destino" prompt="Campo Livre" sqref="C6:C7" xr:uid="{00000000-0002-0000-5100-000000000000}"/>
  </dataValidations>
  <pageMargins left="0.511811024" right="0.511811024" top="0.78740157499999996" bottom="0.78740157499999996" header="0.31496062000000002" footer="0.3149606200000000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I10"/>
  <sheetViews>
    <sheetView topLeftCell="A6" zoomScaleNormal="100" workbookViewId="0">
      <selection activeCell="B9" sqref="B9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389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58" x14ac:dyDescent="0.35">
      <c r="A6" s="9" t="s">
        <v>382</v>
      </c>
      <c r="B6" s="37" t="s">
        <v>420</v>
      </c>
      <c r="C6" s="44">
        <v>45026</v>
      </c>
      <c r="D6" s="39" t="s">
        <v>388</v>
      </c>
      <c r="E6" s="40" t="s">
        <v>390</v>
      </c>
      <c r="F6" s="41">
        <v>0</v>
      </c>
      <c r="G6" s="45">
        <v>1890</v>
      </c>
      <c r="H6" s="43"/>
      <c r="I6" s="41">
        <v>0</v>
      </c>
    </row>
    <row r="7" spans="1:9" ht="58" x14ac:dyDescent="0.35">
      <c r="A7" s="9" t="s">
        <v>383</v>
      </c>
      <c r="B7" s="37" t="s">
        <v>367</v>
      </c>
      <c r="C7" s="44">
        <v>45026</v>
      </c>
      <c r="D7" s="39" t="s">
        <v>388</v>
      </c>
      <c r="E7" s="40" t="s">
        <v>390</v>
      </c>
      <c r="F7" s="41">
        <v>0</v>
      </c>
      <c r="G7" s="46">
        <v>1890</v>
      </c>
      <c r="H7" s="43"/>
      <c r="I7" s="41">
        <v>0</v>
      </c>
    </row>
    <row r="8" spans="1:9" ht="58" x14ac:dyDescent="0.35">
      <c r="A8" s="9" t="s">
        <v>384</v>
      </c>
      <c r="B8" s="37" t="s">
        <v>421</v>
      </c>
      <c r="C8" s="44">
        <v>45026</v>
      </c>
      <c r="D8" s="39" t="s">
        <v>388</v>
      </c>
      <c r="E8" s="40" t="s">
        <v>390</v>
      </c>
      <c r="F8" s="41">
        <v>0</v>
      </c>
      <c r="G8" s="46">
        <v>1890</v>
      </c>
      <c r="H8" s="43"/>
      <c r="I8" s="41">
        <v>0</v>
      </c>
    </row>
    <row r="9" spans="1:9" ht="31" customHeight="1" x14ac:dyDescent="0.35">
      <c r="A9" s="9" t="s">
        <v>385</v>
      </c>
      <c r="B9" s="37" t="s">
        <v>386</v>
      </c>
      <c r="C9" s="44">
        <v>45026</v>
      </c>
      <c r="D9" s="39" t="s">
        <v>388</v>
      </c>
      <c r="E9" s="40" t="s">
        <v>391</v>
      </c>
      <c r="F9" s="41">
        <v>0</v>
      </c>
      <c r="G9" s="46">
        <v>1350</v>
      </c>
      <c r="H9" s="43"/>
      <c r="I9" s="41">
        <v>0</v>
      </c>
    </row>
    <row r="10" spans="1:9" ht="43.5" x14ac:dyDescent="0.35">
      <c r="A10" s="9" t="s">
        <v>387</v>
      </c>
      <c r="B10" s="37" t="s">
        <v>312</v>
      </c>
      <c r="C10" s="22">
        <v>45040</v>
      </c>
      <c r="D10" s="39" t="s">
        <v>118</v>
      </c>
      <c r="E10" s="40" t="s">
        <v>394</v>
      </c>
      <c r="F10" s="41">
        <v>0</v>
      </c>
      <c r="G10" s="42">
        <v>1500</v>
      </c>
      <c r="H10" s="43">
        <v>1260</v>
      </c>
      <c r="I10" s="41">
        <v>0</v>
      </c>
    </row>
  </sheetData>
  <mergeCells count="3">
    <mergeCell ref="A1:G1"/>
    <mergeCell ref="A2:G2"/>
    <mergeCell ref="A3:G3"/>
  </mergeCells>
  <dataValidations count="6"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9" xr:uid="{00000000-0002-0000-5200-000000000000}">
      <formula1>5</formula1>
      <formula2>200</formula2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10" xr:uid="{00000000-0002-0000-5200-000001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10" xr:uid="{00000000-0002-0000-5200-000002000000}">
      <formula1>IF((DATEVALUE(TEXT(C6, "dd/mm/aaaa"))), C6, TEXT(C6,"dd/mm/aaaa"))</formula1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10" xr:uid="{00000000-0002-0000-5200-000003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:B10" xr:uid="{00000000-0002-0000-5200-000004000000}">
      <formula1>5</formula1>
      <formula2>200</formula2>
    </dataValidation>
    <dataValidation allowBlank="1" showInputMessage="1" showErrorMessage="1" promptTitle="Destino" prompt="Campo Livre" sqref="D6:E10" xr:uid="{00000000-0002-0000-5200-000005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I7"/>
  <sheetViews>
    <sheetView zoomScaleNormal="100" workbookViewId="0">
      <selection activeCell="E15" sqref="E15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397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29" x14ac:dyDescent="0.35">
      <c r="A6" s="9" t="s">
        <v>387</v>
      </c>
      <c r="B6" s="37" t="s">
        <v>312</v>
      </c>
      <c r="C6" s="22">
        <v>45051</v>
      </c>
      <c r="D6" s="39" t="s">
        <v>395</v>
      </c>
      <c r="E6" s="40" t="s">
        <v>393</v>
      </c>
      <c r="F6" s="41">
        <v>0</v>
      </c>
      <c r="G6" s="42">
        <v>2100</v>
      </c>
      <c r="H6" s="43">
        <v>1820</v>
      </c>
      <c r="I6" s="41">
        <v>0</v>
      </c>
    </row>
    <row r="7" spans="1:9" ht="43.5" x14ac:dyDescent="0.35">
      <c r="A7" s="9" t="s">
        <v>387</v>
      </c>
      <c r="B7" s="37" t="s">
        <v>312</v>
      </c>
      <c r="C7" s="22">
        <v>45075</v>
      </c>
      <c r="D7" s="39" t="s">
        <v>396</v>
      </c>
      <c r="E7" s="40" t="s">
        <v>392</v>
      </c>
      <c r="F7" s="41">
        <v>0</v>
      </c>
      <c r="G7" s="42">
        <v>2100</v>
      </c>
      <c r="H7" s="43">
        <v>1486.4</v>
      </c>
      <c r="I7" s="41">
        <v>0</v>
      </c>
    </row>
  </sheetData>
  <mergeCells count="3">
    <mergeCell ref="A1:G1"/>
    <mergeCell ref="A2:G2"/>
    <mergeCell ref="A3:G3"/>
  </mergeCells>
  <dataValidations count="5">
    <dataValidation allowBlank="1" showInputMessage="1" showErrorMessage="1" promptTitle="Destino" prompt="Campo Livre" sqref="D6:E7" xr:uid="{00000000-0002-0000-5300-00000000000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:B7" xr:uid="{00000000-0002-0000-5300-000001000000}">
      <formula1>5</formula1>
      <formula2>200</formula2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7" xr:uid="{00000000-0002-0000-5300-000002000000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7" xr:uid="{00000000-0002-0000-5300-000003000000}">
      <formula1>IF((DATEVALUE(TEXT(C6, "dd/mm/aaaa"))), C6, TEXT(C6,"dd/mm/aaaa"))</formula1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7" xr:uid="{00000000-0002-0000-5300-000004000000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</dataValidations>
  <pageMargins left="0.511811024" right="0.511811024" top="0.78740157499999996" bottom="0.78740157499999996" header="0.31496062000000002" footer="0.3149606200000000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80701-EF3C-4C63-8B98-DC6575B4956F}">
  <dimension ref="A1:I6"/>
  <sheetViews>
    <sheetView zoomScaleNormal="100" workbookViewId="0">
      <selection activeCell="A5" sqref="A5:XFD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401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31" customHeight="1" x14ac:dyDescent="0.35">
      <c r="A6" s="9" t="s">
        <v>385</v>
      </c>
      <c r="B6" s="37" t="s">
        <v>386</v>
      </c>
      <c r="C6" s="44">
        <v>45091</v>
      </c>
      <c r="D6" s="39" t="s">
        <v>398</v>
      </c>
      <c r="E6" s="40" t="s">
        <v>399</v>
      </c>
      <c r="F6" s="41">
        <v>0</v>
      </c>
      <c r="G6" s="46">
        <v>1500</v>
      </c>
      <c r="H6" s="43">
        <v>2720</v>
      </c>
      <c r="I6" s="41">
        <v>0</v>
      </c>
    </row>
  </sheetData>
  <mergeCells count="3">
    <mergeCell ref="A1:G1"/>
    <mergeCell ref="A2:G2"/>
    <mergeCell ref="A3:G3"/>
  </mergeCells>
  <dataValidations count="6">
    <dataValidation allowBlank="1" showInputMessage="1" showErrorMessage="1" promptTitle="Destino" prompt="Campo Livre" sqref="D6:E6" xr:uid="{F59093AE-391A-464A-BDA0-84E36E3467B0}"/>
    <dataValidation type="textLength" showInputMessage="1" showErrorMessage="1" errorTitle="Cargo" error="Quantidade de caracter Insuficiente_x000a__x000a_no mínimo 5 caracteres e no máximo 200 caracteres" promptTitle="Cargo" prompt="Cargo (até 200 caracteres)" sqref="B6" xr:uid="{ACBCAD28-6075-40AD-9C7F-2D60F93E7769}">
      <formula1>5</formula1>
      <formula2>200</formula2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" xr:uid="{9CD538A8-57EC-47D1-98A0-C0C7D6F42E63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" xr:uid="{BF2B8FA9-B546-4D62-8343-2C56FB1CF334}">
      <formula1>IF((DATEVALUE(TEXT(C6, "dd/mm/aaaa"))), C6, TEXT(C6,"dd/mm/aaaa"))</formula1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" xr:uid="{5C539548-42B9-4D95-813F-7DE28E1E2275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" xr:uid="{7335462A-92C0-4E2E-BF89-388B004505CB}">
      <formula1>5</formula1>
      <formula2>200</formula2>
    </dataValidation>
  </dataValidations>
  <pageMargins left="0.511811024" right="0.511811024" top="0.78740157499999996" bottom="0.78740157499999996" header="0.31496062000000002" footer="0.3149606200000000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B2B0-66E0-4BB2-939F-6EF8B24BF12E}">
  <dimension ref="A1:I7"/>
  <sheetViews>
    <sheetView workbookViewId="0">
      <selection activeCell="B15" sqref="B15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400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2</v>
      </c>
      <c r="B5" s="2" t="s">
        <v>3</v>
      </c>
      <c r="C5" s="2" t="s">
        <v>4</v>
      </c>
      <c r="D5" s="11" t="s">
        <v>189</v>
      </c>
      <c r="E5" s="11" t="s">
        <v>192</v>
      </c>
      <c r="F5" s="11" t="s">
        <v>190</v>
      </c>
      <c r="G5" s="11" t="s">
        <v>191</v>
      </c>
      <c r="H5" s="11" t="s">
        <v>190</v>
      </c>
      <c r="I5" s="11" t="s">
        <v>191</v>
      </c>
    </row>
    <row r="7" spans="1:9" x14ac:dyDescent="0.35">
      <c r="A7" s="29"/>
      <c r="C7" s="31"/>
      <c r="D7" s="28"/>
      <c r="E7" s="10"/>
    </row>
  </sheetData>
  <mergeCells count="3">
    <mergeCell ref="A1:G1"/>
    <mergeCell ref="A2:G2"/>
    <mergeCell ref="A3:G3"/>
  </mergeCells>
  <dataValidations count="1">
    <dataValidation allowBlank="1" showInputMessage="1" showErrorMessage="1" promptTitle="Destino" prompt="Campo Livre" sqref="C6:C7" xr:uid="{0FD00AFA-8F63-4071-999E-6EB100D27074}"/>
  </dataValidations>
  <pageMargins left="0.511811024" right="0.511811024" top="0.78740157499999996" bottom="0.78740157499999996" header="0.31496062000000002" footer="0.3149606200000000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538A-AE36-4721-9164-7DB3CD9528A2}">
  <dimension ref="A1:I12"/>
  <sheetViews>
    <sheetView topLeftCell="A9" zoomScale="90" zoomScaleNormal="90" workbookViewId="0">
      <selection activeCell="B11" sqref="B11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402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ht="63.5" customHeight="1" x14ac:dyDescent="0.35">
      <c r="A6" s="9" t="s">
        <v>405</v>
      </c>
      <c r="B6" s="37" t="s">
        <v>289</v>
      </c>
      <c r="C6" s="44">
        <v>45142</v>
      </c>
      <c r="D6" s="39" t="s">
        <v>407</v>
      </c>
      <c r="E6" s="40" t="s">
        <v>406</v>
      </c>
      <c r="F6" s="41">
        <v>0</v>
      </c>
      <c r="G6" s="46">
        <v>1750</v>
      </c>
      <c r="H6" s="43"/>
      <c r="I6" s="41">
        <v>0</v>
      </c>
    </row>
    <row r="7" spans="1:9" ht="59" customHeight="1" x14ac:dyDescent="0.35">
      <c r="A7" s="47" t="s">
        <v>387</v>
      </c>
      <c r="B7" s="37" t="s">
        <v>411</v>
      </c>
      <c r="C7" s="44">
        <v>45145</v>
      </c>
      <c r="D7" s="39" t="s">
        <v>407</v>
      </c>
      <c r="E7" s="40" t="s">
        <v>406</v>
      </c>
      <c r="F7" s="41">
        <v>0</v>
      </c>
      <c r="G7" s="46">
        <v>1350</v>
      </c>
      <c r="H7" s="43"/>
      <c r="I7" s="41">
        <v>0</v>
      </c>
    </row>
    <row r="8" spans="1:9" ht="59.5" customHeight="1" x14ac:dyDescent="0.35">
      <c r="A8" s="47" t="s">
        <v>383</v>
      </c>
      <c r="B8" s="37" t="s">
        <v>412</v>
      </c>
      <c r="C8" s="44">
        <v>45145</v>
      </c>
      <c r="D8" s="39" t="s">
        <v>407</v>
      </c>
      <c r="E8" s="40" t="s">
        <v>406</v>
      </c>
      <c r="F8" s="41">
        <v>0</v>
      </c>
      <c r="G8" s="46">
        <v>1350</v>
      </c>
      <c r="H8" s="43"/>
      <c r="I8" s="41">
        <v>0</v>
      </c>
    </row>
    <row r="9" spans="1:9" ht="60" customHeight="1" x14ac:dyDescent="0.35">
      <c r="A9" s="47" t="s">
        <v>384</v>
      </c>
      <c r="B9" s="37" t="s">
        <v>422</v>
      </c>
      <c r="C9" s="44">
        <v>45145</v>
      </c>
      <c r="D9" s="39" t="s">
        <v>407</v>
      </c>
      <c r="E9" s="40" t="s">
        <v>406</v>
      </c>
      <c r="F9" s="41">
        <v>0</v>
      </c>
      <c r="G9" s="46">
        <v>1350</v>
      </c>
      <c r="H9" s="43"/>
      <c r="I9" s="41">
        <v>0</v>
      </c>
    </row>
    <row r="10" spans="1:9" s="48" customFormat="1" ht="48.5" customHeight="1" x14ac:dyDescent="0.35">
      <c r="A10" s="47" t="s">
        <v>409</v>
      </c>
      <c r="B10" s="37" t="s">
        <v>411</v>
      </c>
      <c r="C10" s="44">
        <v>45160</v>
      </c>
      <c r="D10" s="39" t="s">
        <v>22</v>
      </c>
      <c r="E10" s="40" t="s">
        <v>410</v>
      </c>
      <c r="F10" s="41">
        <v>0</v>
      </c>
      <c r="G10" s="46">
        <v>1500</v>
      </c>
      <c r="H10" s="43">
        <v>4150</v>
      </c>
      <c r="I10" s="41">
        <v>0</v>
      </c>
    </row>
    <row r="11" spans="1:9" s="48" customFormat="1" ht="50.5" customHeight="1" x14ac:dyDescent="0.35">
      <c r="A11" s="47" t="s">
        <v>387</v>
      </c>
      <c r="B11" s="37" t="s">
        <v>411</v>
      </c>
      <c r="C11" s="44">
        <v>45163</v>
      </c>
      <c r="D11" s="39" t="s">
        <v>152</v>
      </c>
      <c r="E11" s="40" t="s">
        <v>413</v>
      </c>
      <c r="F11" s="41">
        <v>0</v>
      </c>
      <c r="G11" s="46">
        <v>2700</v>
      </c>
      <c r="H11" s="43">
        <v>2392</v>
      </c>
      <c r="I11" s="41">
        <v>0</v>
      </c>
    </row>
    <row r="12" spans="1:9" ht="49" customHeight="1" x14ac:dyDescent="0.35">
      <c r="A12" s="47" t="s">
        <v>414</v>
      </c>
      <c r="B12" s="37" t="s">
        <v>408</v>
      </c>
      <c r="C12" s="44">
        <v>45163</v>
      </c>
      <c r="D12" s="39" t="s">
        <v>152</v>
      </c>
      <c r="E12" s="40" t="s">
        <v>413</v>
      </c>
      <c r="F12" s="41">
        <v>0</v>
      </c>
      <c r="G12" s="46">
        <v>2700</v>
      </c>
      <c r="H12" s="43">
        <v>5580</v>
      </c>
      <c r="I12" s="41">
        <v>0</v>
      </c>
    </row>
  </sheetData>
  <mergeCells count="3">
    <mergeCell ref="A1:G1"/>
    <mergeCell ref="A2:G2"/>
    <mergeCell ref="A3:G3"/>
  </mergeCells>
  <dataValidations count="6">
    <dataValidation allowBlank="1" showInputMessage="1" showErrorMessage="1" promptTitle="Destino" prompt="Campo Livre" sqref="D6:E12" xr:uid="{F716ABB2-078C-4533-A26C-464DCB877F23}"/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12" xr:uid="{74105D40-F387-45A7-AEA6-15CEDB1733FA}">
      <formula1>5</formula1>
      <formula2>200</formula2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12" xr:uid="{8936F440-5548-4EA5-B0A1-0287A43073BD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12" xr:uid="{98170EA0-2CFD-4B1F-8821-DA0AAC38F388}">
      <formula1>IF((DATEVALUE(TEXT(C6, "dd/mm/aaaa"))), C6, TEXT(C6,"dd/mm/aaaa"))</formula1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12" xr:uid="{EF7A4BB8-2865-4169-9BD9-300592043B5A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:B12" xr:uid="{0C7BED26-CBA2-4093-8BE4-2708D8229F0A}">
      <formula1>5</formula1>
      <formula2>200</formula2>
    </dataValidation>
  </dataValidations>
  <pageMargins left="0.511811024" right="0.511811024" top="0.78740157499999996" bottom="0.78740157499999996" header="0.31496062000000002" footer="0.3149606200000000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566DA-8E9D-4365-8DDA-29A90BC45545}">
  <dimension ref="A1:I11"/>
  <sheetViews>
    <sheetView topLeftCell="A7" workbookViewId="0">
      <selection activeCell="D9" sqref="D9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403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s="49" customFormat="1" ht="43.5" x14ac:dyDescent="0.35">
      <c r="A6" s="47" t="s">
        <v>387</v>
      </c>
      <c r="B6" s="37" t="s">
        <v>411</v>
      </c>
      <c r="C6" s="44">
        <v>45177</v>
      </c>
      <c r="D6" s="39" t="s">
        <v>204</v>
      </c>
      <c r="E6" s="40" t="s">
        <v>415</v>
      </c>
      <c r="F6" s="41">
        <v>0</v>
      </c>
      <c r="G6" s="46">
        <v>2700</v>
      </c>
      <c r="H6" s="43">
        <v>2066</v>
      </c>
      <c r="I6" s="41">
        <v>0</v>
      </c>
    </row>
    <row r="7" spans="1:9" s="49" customFormat="1" ht="43.5" x14ac:dyDescent="0.35">
      <c r="A7" s="47" t="s">
        <v>383</v>
      </c>
      <c r="B7" s="37" t="s">
        <v>412</v>
      </c>
      <c r="C7" s="44">
        <v>45177</v>
      </c>
      <c r="D7" s="39" t="s">
        <v>204</v>
      </c>
      <c r="E7" s="40" t="s">
        <v>415</v>
      </c>
      <c r="F7" s="41">
        <v>0</v>
      </c>
      <c r="G7" s="46">
        <v>2700</v>
      </c>
      <c r="H7" s="43">
        <v>2019</v>
      </c>
      <c r="I7" s="41">
        <v>0</v>
      </c>
    </row>
    <row r="8" spans="1:9" s="49" customFormat="1" ht="43.5" x14ac:dyDescent="0.35">
      <c r="A8" s="47" t="s">
        <v>414</v>
      </c>
      <c r="B8" s="37" t="s">
        <v>408</v>
      </c>
      <c r="C8" s="44">
        <v>45177</v>
      </c>
      <c r="D8" s="39" t="s">
        <v>204</v>
      </c>
      <c r="E8" s="40" t="s">
        <v>415</v>
      </c>
      <c r="F8" s="41">
        <v>0</v>
      </c>
      <c r="G8" s="46">
        <v>2700</v>
      </c>
      <c r="H8" s="43">
        <v>2066</v>
      </c>
      <c r="I8" s="41">
        <v>0</v>
      </c>
    </row>
    <row r="9" spans="1:9" s="49" customFormat="1" ht="46.5" customHeight="1" x14ac:dyDescent="0.35">
      <c r="A9" s="47" t="s">
        <v>387</v>
      </c>
      <c r="B9" s="37" t="s">
        <v>411</v>
      </c>
      <c r="C9" s="44">
        <v>45191</v>
      </c>
      <c r="D9" s="39" t="s">
        <v>118</v>
      </c>
      <c r="E9" s="40" t="s">
        <v>416</v>
      </c>
      <c r="F9" s="41">
        <v>0</v>
      </c>
      <c r="G9" s="46">
        <v>2700</v>
      </c>
      <c r="H9" s="43">
        <v>2066</v>
      </c>
      <c r="I9" s="41">
        <v>0</v>
      </c>
    </row>
    <row r="10" spans="1:9" s="49" customFormat="1" ht="45" customHeight="1" x14ac:dyDescent="0.35">
      <c r="A10" s="47" t="s">
        <v>383</v>
      </c>
      <c r="B10" s="37" t="s">
        <v>412</v>
      </c>
      <c r="C10" s="44">
        <v>45191</v>
      </c>
      <c r="D10" s="39" t="s">
        <v>118</v>
      </c>
      <c r="E10" s="40" t="s">
        <v>416</v>
      </c>
      <c r="F10" s="41">
        <v>0</v>
      </c>
      <c r="G10" s="46">
        <v>2700</v>
      </c>
      <c r="H10" s="43">
        <v>2019</v>
      </c>
      <c r="I10" s="41">
        <v>0</v>
      </c>
    </row>
    <row r="11" spans="1:9" s="49" customFormat="1" ht="45.5" customHeight="1" x14ac:dyDescent="0.35">
      <c r="A11" s="47" t="s">
        <v>414</v>
      </c>
      <c r="B11" s="37" t="s">
        <v>408</v>
      </c>
      <c r="C11" s="44">
        <v>45191</v>
      </c>
      <c r="D11" s="39" t="s">
        <v>118</v>
      </c>
      <c r="E11" s="40" t="s">
        <v>416</v>
      </c>
      <c r="F11" s="41">
        <v>0</v>
      </c>
      <c r="G11" s="46">
        <v>2700</v>
      </c>
      <c r="H11" s="43">
        <v>793</v>
      </c>
      <c r="I11" s="41">
        <v>0</v>
      </c>
    </row>
  </sheetData>
  <mergeCells count="3">
    <mergeCell ref="A1:G1"/>
    <mergeCell ref="A2:G2"/>
    <mergeCell ref="A3:G3"/>
  </mergeCells>
  <dataValidations count="6">
    <dataValidation allowBlank="1" showInputMessage="1" showErrorMessage="1" promptTitle="Destino" prompt="Campo Livre" sqref="D6:E11" xr:uid="{A589FE78-AC0D-437D-A6A6-AAA457A17CFA}"/>
    <dataValidation type="textLength" showInputMessage="1" showErrorMessage="1" errorTitle="Cargo" error="Quantidade de caracter Insuficiente_x000a__x000a_no mínimo 5 caracteres e no máximo 200 caracteres" promptTitle="Cargo" prompt="Cargo (até 200 caracteres)" sqref="B6:B11" xr:uid="{08DB792D-76D6-4C05-9D09-64E40FAA6397}">
      <formula1>5</formula1>
      <formula2>200</formula2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11" xr:uid="{AD00B582-0CDA-4554-BA94-410023E51017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11" xr:uid="{B3F8D383-D5DB-4A57-B9EE-502340D5B323}">
      <formula1>IF((DATEVALUE(TEXT(C6, "dd/mm/aaaa"))), C6, TEXT(C6,"dd/mm/aaaa"))</formula1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11" xr:uid="{F20ADEEB-263D-4504-8934-2607F7E40BF6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11" xr:uid="{5601CB3A-63F7-4FA2-8548-9FD280CC678C}">
      <formula1>5</formula1>
      <formula2>200</formula2>
    </dataValidation>
  </dataValidations>
  <pageMargins left="0.511811024" right="0.511811024" top="0.78740157499999996" bottom="0.78740157499999996" header="0.31496062000000002" footer="0.3149606200000000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9283-B8AE-4548-B6A9-74E88FAD175E}">
  <dimension ref="A1:I8"/>
  <sheetViews>
    <sheetView tabSelected="1" workbookViewId="0">
      <selection activeCell="G10" sqref="G10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51.1796875" customWidth="1"/>
    <col min="6" max="6" width="16.54296875" customWidth="1"/>
    <col min="7" max="7" width="14.45312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404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ht="43.5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11" t="s">
        <v>189</v>
      </c>
      <c r="G5" s="11" t="s">
        <v>192</v>
      </c>
      <c r="H5" s="11" t="s">
        <v>190</v>
      </c>
      <c r="I5" s="11" t="s">
        <v>191</v>
      </c>
    </row>
    <row r="6" spans="1:9" s="49" customFormat="1" ht="46.5" customHeight="1" x14ac:dyDescent="0.35">
      <c r="A6" s="47" t="s">
        <v>387</v>
      </c>
      <c r="B6" s="37" t="s">
        <v>411</v>
      </c>
      <c r="C6" s="44">
        <v>45202</v>
      </c>
      <c r="D6" s="39" t="s">
        <v>118</v>
      </c>
      <c r="E6" s="40" t="s">
        <v>417</v>
      </c>
      <c r="F6" s="41">
        <v>0</v>
      </c>
      <c r="G6" s="46">
        <v>1800</v>
      </c>
      <c r="H6" s="43">
        <v>3492.45</v>
      </c>
      <c r="I6" s="41">
        <v>0</v>
      </c>
    </row>
    <row r="7" spans="1:9" ht="43.5" x14ac:dyDescent="0.35">
      <c r="A7" s="47" t="s">
        <v>387</v>
      </c>
      <c r="B7" s="37" t="s">
        <v>411</v>
      </c>
      <c r="C7" s="44">
        <v>45221</v>
      </c>
      <c r="D7" s="39" t="s">
        <v>419</v>
      </c>
      <c r="E7" s="40" t="s">
        <v>418</v>
      </c>
      <c r="F7" s="41">
        <v>0</v>
      </c>
      <c r="G7" s="46">
        <v>2700</v>
      </c>
      <c r="H7" s="43">
        <v>1620</v>
      </c>
      <c r="I7" s="41">
        <v>0</v>
      </c>
    </row>
    <row r="8" spans="1:9" s="49" customFormat="1" ht="45.5" customHeight="1" x14ac:dyDescent="0.35">
      <c r="A8" s="47" t="s">
        <v>414</v>
      </c>
      <c r="B8" s="37" t="s">
        <v>408</v>
      </c>
      <c r="C8" s="44">
        <v>45221</v>
      </c>
      <c r="D8" s="39" t="s">
        <v>419</v>
      </c>
      <c r="E8" s="40" t="s">
        <v>418</v>
      </c>
      <c r="F8" s="41">
        <v>0</v>
      </c>
      <c r="G8" s="46">
        <v>2700</v>
      </c>
      <c r="H8" s="43">
        <v>1620</v>
      </c>
      <c r="I8" s="41">
        <v>0</v>
      </c>
    </row>
  </sheetData>
  <mergeCells count="3">
    <mergeCell ref="A1:G1"/>
    <mergeCell ref="A2:G2"/>
    <mergeCell ref="A3:G3"/>
  </mergeCells>
  <dataValidations count="6">
    <dataValidation allowBlank="1" showInputMessage="1" showErrorMessage="1" promptTitle="Destino" prompt="Campo Livre" sqref="D6:E8" xr:uid="{B382ACFC-4DC9-4528-BEA0-8458ACF8BD81}"/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6:A8" xr:uid="{B5E1AC07-2F3B-4503-B227-A7C45DB3957F}">
      <formula1>5</formula1>
      <formula2>200</formula2>
    </dataValidation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6:H8" xr:uid="{5DFC9BB8-DE59-4C56-A006-16B78EB8863D}">
      <formula1>IF(VALUE(TEXT(SUBSTITUTE(SUBSTITUTE(H6,".",","), ".", ""), "0,00_ ;-0,00 ")) = VALUE(H6),VALUE(TEXT(SUBSTITUTE(SUBSTITUTE(H6,".",","), ".", ""), "0,00_ ;-0,00 ")),VALUE(TEXT(SUBSTITUTE(SUBSTITUTE(H6,".",","),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6:C8" xr:uid="{65CC7AFA-6492-4182-8AF3-82E63C9D2FB7}">
      <formula1>IF((DATEVALUE(TEXT(C6, "dd/mm/aaaa"))), C6, TEXT(C6,"dd/mm/aaaa"))</formula1>
    </dataValidation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6:G8" xr:uid="{2643CD42-4CC6-4EC5-A09E-5131482FA078}">
      <formula1>IF(VALUE(TEXT(SUBSTITUTE(SUBSTITUTE(G6,".",","), ".", ""), "0,00_ ;-0,00 ")) = VALUE(G6),VALUE(TEXT(SUBSTITUTE(SUBSTITUTE(G6,".",","), ".", ""), "0,00_ ;-0,00 ")),VALUE(TEXT(SUBSTITUTE(SUBSTITUTE(G6,".",","), ".", ""), "0,00_ ;-0,00 ")) )</formula1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6:B8" xr:uid="{A1A5FB8F-B6EE-42BA-B983-3ED3B42E46B9}">
      <formula1>5</formula1>
      <formula2>200</formula2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workbookViewId="0">
      <selection activeCell="A6" sqref="A6"/>
    </sheetView>
  </sheetViews>
  <sheetFormatPr defaultRowHeight="14.5" x14ac:dyDescent="0.35"/>
  <cols>
    <col min="1" max="1" width="35.1796875" customWidth="1"/>
    <col min="2" max="2" width="44.81640625" customWidth="1"/>
    <col min="3" max="3" width="22.54296875" customWidth="1"/>
    <col min="4" max="4" width="24.81640625" customWidth="1"/>
    <col min="5" max="5" width="42.453125" customWidth="1"/>
    <col min="6" max="6" width="14.7265625" bestFit="1" customWidth="1"/>
    <col min="7" max="7" width="27.453125" customWidth="1"/>
    <col min="9" max="9" width="11.1796875" hidden="1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59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x14ac:dyDescent="0.35">
      <c r="A5" s="2" t="s">
        <v>6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10</v>
      </c>
      <c r="I5" s="2" t="s">
        <v>100</v>
      </c>
    </row>
    <row r="6" spans="1:9" ht="50.25" customHeight="1" x14ac:dyDescent="0.35">
      <c r="A6" s="1" t="s">
        <v>61</v>
      </c>
      <c r="B6" s="1"/>
      <c r="C6" s="3"/>
      <c r="D6" s="1"/>
      <c r="E6" s="4"/>
      <c r="F6" s="5">
        <v>0</v>
      </c>
      <c r="G6" s="5">
        <v>0</v>
      </c>
      <c r="I6" s="5">
        <v>0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I63"/>
  <sheetViews>
    <sheetView topLeftCell="A51" workbookViewId="0">
      <selection activeCell="I17" sqref="I17"/>
    </sheetView>
  </sheetViews>
  <sheetFormatPr defaultRowHeight="14.5" x14ac:dyDescent="0.35"/>
  <cols>
    <col min="1" max="2" width="15.54296875" customWidth="1"/>
    <col min="3" max="3" width="18.453125" customWidth="1"/>
    <col min="4" max="4" width="19.81640625" customWidth="1"/>
    <col min="5" max="5" width="19" customWidth="1"/>
    <col min="6" max="6" width="16.54296875" customWidth="1"/>
    <col min="7" max="7" width="11.54296875" customWidth="1"/>
    <col min="8" max="8" width="12.453125" customWidth="1"/>
    <col min="9" max="9" width="14.26953125" customWidth="1"/>
    <col min="10" max="10" width="9.1796875" customWidth="1"/>
    <col min="12" max="12" width="12.54296875" customWidth="1"/>
  </cols>
  <sheetData>
    <row r="1" spans="1:9" ht="15.5" x14ac:dyDescent="0.35">
      <c r="A1" s="50" t="s">
        <v>0</v>
      </c>
      <c r="B1" s="50"/>
      <c r="C1" s="50"/>
      <c r="D1" s="50"/>
      <c r="E1" s="50"/>
      <c r="F1" s="50"/>
      <c r="G1" s="50"/>
    </row>
    <row r="2" spans="1:9" ht="15.5" x14ac:dyDescent="0.35">
      <c r="A2" s="50" t="s">
        <v>7</v>
      </c>
      <c r="B2" s="50"/>
      <c r="C2" s="50"/>
      <c r="D2" s="50"/>
      <c r="E2" s="50"/>
      <c r="F2" s="50"/>
      <c r="G2" s="50"/>
    </row>
    <row r="3" spans="1:9" ht="15.5" x14ac:dyDescent="0.35">
      <c r="A3" s="50" t="s">
        <v>328</v>
      </c>
      <c r="B3" s="50"/>
      <c r="C3" s="50"/>
      <c r="D3" s="50"/>
      <c r="E3" s="50"/>
      <c r="F3" s="50"/>
      <c r="G3" s="50"/>
    </row>
    <row r="4" spans="1:9" ht="15.5" x14ac:dyDescent="0.35">
      <c r="A4" s="7"/>
      <c r="B4" s="7"/>
      <c r="C4" s="7"/>
      <c r="D4" s="7"/>
      <c r="E4" s="7"/>
      <c r="F4" s="7"/>
      <c r="G4" s="7"/>
    </row>
    <row r="5" spans="1:9" s="36" customFormat="1" ht="36" x14ac:dyDescent="0.3">
      <c r="A5" s="34" t="s">
        <v>6</v>
      </c>
      <c r="B5" s="35" t="s">
        <v>1</v>
      </c>
      <c r="C5" s="35" t="s">
        <v>2</v>
      </c>
      <c r="D5" s="35" t="s">
        <v>3</v>
      </c>
      <c r="E5" s="35" t="s">
        <v>4</v>
      </c>
      <c r="F5" s="34" t="s">
        <v>189</v>
      </c>
      <c r="G5" s="34" t="s">
        <v>192</v>
      </c>
      <c r="H5" s="34" t="s">
        <v>190</v>
      </c>
      <c r="I5" s="34" t="s">
        <v>191</v>
      </c>
    </row>
    <row r="6" spans="1:9" x14ac:dyDescent="0.35">
      <c r="A6" t="s">
        <v>269</v>
      </c>
    </row>
    <row r="8" spans="1:9" ht="15.5" x14ac:dyDescent="0.35">
      <c r="A8" s="50" t="s">
        <v>329</v>
      </c>
      <c r="B8" s="50"/>
      <c r="C8" s="50"/>
      <c r="D8" s="50"/>
      <c r="E8" s="50"/>
      <c r="F8" s="50"/>
      <c r="G8" s="50"/>
    </row>
    <row r="9" spans="1:9" ht="15.5" x14ac:dyDescent="0.35">
      <c r="A9" s="7"/>
      <c r="B9" s="7"/>
      <c r="C9" s="7"/>
      <c r="D9" s="7"/>
      <c r="E9" s="7"/>
      <c r="F9" s="7"/>
      <c r="G9" s="7"/>
    </row>
    <row r="10" spans="1:9" s="36" customFormat="1" ht="36" x14ac:dyDescent="0.3">
      <c r="A10" s="34" t="s">
        <v>6</v>
      </c>
      <c r="B10" s="35" t="s">
        <v>1</v>
      </c>
      <c r="C10" s="35" t="s">
        <v>2</v>
      </c>
      <c r="D10" s="35" t="s">
        <v>3</v>
      </c>
      <c r="E10" s="35" t="s">
        <v>4</v>
      </c>
      <c r="F10" s="34" t="s">
        <v>189</v>
      </c>
      <c r="G10" s="34" t="s">
        <v>192</v>
      </c>
      <c r="H10" s="34" t="s">
        <v>190</v>
      </c>
      <c r="I10" s="34" t="s">
        <v>191</v>
      </c>
    </row>
    <row r="11" spans="1:9" x14ac:dyDescent="0.35">
      <c r="A11" t="s">
        <v>269</v>
      </c>
    </row>
    <row r="13" spans="1:9" ht="15.5" x14ac:dyDescent="0.35">
      <c r="A13" s="50" t="s">
        <v>330</v>
      </c>
      <c r="B13" s="50"/>
      <c r="C13" s="50"/>
      <c r="D13" s="50"/>
      <c r="E13" s="50"/>
      <c r="F13" s="50"/>
      <c r="G13" s="50"/>
    </row>
    <row r="14" spans="1:9" ht="15.5" x14ac:dyDescent="0.35">
      <c r="A14" s="7"/>
      <c r="B14" s="7"/>
      <c r="C14" s="7"/>
      <c r="D14" s="7"/>
      <c r="E14" s="7"/>
      <c r="F14" s="7"/>
      <c r="G14" s="7"/>
    </row>
    <row r="15" spans="1:9" s="36" customFormat="1" ht="36" x14ac:dyDescent="0.3">
      <c r="A15" s="34" t="s">
        <v>6</v>
      </c>
      <c r="B15" s="35" t="s">
        <v>1</v>
      </c>
      <c r="C15" s="35" t="s">
        <v>2</v>
      </c>
      <c r="D15" s="35" t="s">
        <v>3</v>
      </c>
      <c r="E15" s="35" t="s">
        <v>4</v>
      </c>
      <c r="F15" s="34" t="s">
        <v>189</v>
      </c>
      <c r="G15" s="34" t="s">
        <v>192</v>
      </c>
      <c r="H15" s="34" t="s">
        <v>190</v>
      </c>
      <c r="I15" s="34" t="s">
        <v>191</v>
      </c>
    </row>
    <row r="16" spans="1:9" x14ac:dyDescent="0.35">
      <c r="A16" t="s">
        <v>269</v>
      </c>
    </row>
    <row r="18" spans="1:9" ht="15.5" x14ac:dyDescent="0.35">
      <c r="A18" s="50" t="s">
        <v>331</v>
      </c>
      <c r="B18" s="50"/>
      <c r="C18" s="50"/>
      <c r="D18" s="50"/>
      <c r="E18" s="50"/>
      <c r="F18" s="50"/>
      <c r="G18" s="50"/>
    </row>
    <row r="19" spans="1:9" ht="15.5" x14ac:dyDescent="0.35">
      <c r="A19" s="7"/>
      <c r="B19" s="7"/>
      <c r="C19" s="7"/>
      <c r="D19" s="7"/>
      <c r="E19" s="7"/>
      <c r="F19" s="7"/>
      <c r="G19" s="7"/>
    </row>
    <row r="20" spans="1:9" s="36" customFormat="1" ht="36" x14ac:dyDescent="0.3">
      <c r="A20" s="34" t="s">
        <v>6</v>
      </c>
      <c r="B20" s="35" t="s">
        <v>1</v>
      </c>
      <c r="C20" s="35" t="s">
        <v>2</v>
      </c>
      <c r="D20" s="35" t="s">
        <v>3</v>
      </c>
      <c r="E20" s="35" t="s">
        <v>4</v>
      </c>
      <c r="F20" s="34" t="s">
        <v>189</v>
      </c>
      <c r="G20" s="34" t="s">
        <v>192</v>
      </c>
      <c r="H20" s="34" t="s">
        <v>190</v>
      </c>
      <c r="I20" s="34" t="s">
        <v>191</v>
      </c>
    </row>
    <row r="21" spans="1:9" x14ac:dyDescent="0.35">
      <c r="A21" t="s">
        <v>269</v>
      </c>
    </row>
    <row r="23" spans="1:9" ht="15.5" x14ac:dyDescent="0.35">
      <c r="A23" s="50" t="s">
        <v>332</v>
      </c>
      <c r="B23" s="50"/>
      <c r="C23" s="50"/>
      <c r="D23" s="50"/>
      <c r="E23" s="50"/>
      <c r="F23" s="50"/>
      <c r="G23" s="50"/>
    </row>
    <row r="24" spans="1:9" ht="15.5" x14ac:dyDescent="0.35">
      <c r="A24" s="7"/>
      <c r="B24" s="7"/>
      <c r="C24" s="7"/>
      <c r="D24" s="7"/>
      <c r="E24" s="7"/>
      <c r="F24" s="7"/>
      <c r="G24" s="7"/>
    </row>
    <row r="25" spans="1:9" s="36" customFormat="1" ht="36" x14ac:dyDescent="0.3">
      <c r="A25" s="34" t="s">
        <v>6</v>
      </c>
      <c r="B25" s="35" t="s">
        <v>1</v>
      </c>
      <c r="C25" s="35" t="s">
        <v>2</v>
      </c>
      <c r="D25" s="35" t="s">
        <v>3</v>
      </c>
      <c r="E25" s="35" t="s">
        <v>4</v>
      </c>
      <c r="F25" s="34" t="s">
        <v>189</v>
      </c>
      <c r="G25" s="34" t="s">
        <v>192</v>
      </c>
      <c r="H25" s="34" t="s">
        <v>190</v>
      </c>
      <c r="I25" s="34" t="s">
        <v>191</v>
      </c>
    </row>
    <row r="26" spans="1:9" x14ac:dyDescent="0.35">
      <c r="A26" t="s">
        <v>269</v>
      </c>
    </row>
    <row r="28" spans="1:9" ht="15.5" x14ac:dyDescent="0.35">
      <c r="A28" s="50" t="s">
        <v>333</v>
      </c>
      <c r="B28" s="50"/>
      <c r="C28" s="50"/>
      <c r="D28" s="50"/>
      <c r="E28" s="50"/>
      <c r="F28" s="50"/>
      <c r="G28" s="50"/>
    </row>
    <row r="29" spans="1:9" ht="15.5" x14ac:dyDescent="0.35">
      <c r="A29" s="7"/>
      <c r="B29" s="7"/>
      <c r="C29" s="7"/>
      <c r="D29" s="7"/>
      <c r="E29" s="7"/>
      <c r="F29" s="7"/>
      <c r="G29" s="7"/>
    </row>
    <row r="30" spans="1:9" s="36" customFormat="1" ht="36" x14ac:dyDescent="0.3">
      <c r="A30" s="34" t="s">
        <v>6</v>
      </c>
      <c r="B30" s="35" t="s">
        <v>1</v>
      </c>
      <c r="C30" s="35" t="s">
        <v>2</v>
      </c>
      <c r="D30" s="35" t="s">
        <v>3</v>
      </c>
      <c r="E30" s="35" t="s">
        <v>4</v>
      </c>
      <c r="F30" s="34" t="s">
        <v>189</v>
      </c>
      <c r="G30" s="34" t="s">
        <v>192</v>
      </c>
      <c r="H30" s="34" t="s">
        <v>190</v>
      </c>
      <c r="I30" s="34" t="s">
        <v>191</v>
      </c>
    </row>
    <row r="31" spans="1:9" x14ac:dyDescent="0.35">
      <c r="A31" t="s">
        <v>269</v>
      </c>
    </row>
    <row r="33" spans="1:9" ht="15.5" x14ac:dyDescent="0.35">
      <c r="A33" s="50" t="s">
        <v>334</v>
      </c>
      <c r="B33" s="50"/>
      <c r="C33" s="50"/>
      <c r="D33" s="50"/>
      <c r="E33" s="50"/>
      <c r="F33" s="50"/>
      <c r="G33" s="50"/>
    </row>
    <row r="34" spans="1:9" ht="15.5" x14ac:dyDescent="0.35">
      <c r="A34" s="7"/>
      <c r="B34" s="7"/>
      <c r="C34" s="7"/>
      <c r="D34" s="7"/>
      <c r="E34" s="7"/>
      <c r="F34" s="7"/>
      <c r="G34" s="7"/>
    </row>
    <row r="35" spans="1:9" s="36" customFormat="1" ht="36" x14ac:dyDescent="0.3">
      <c r="A35" s="34" t="s">
        <v>6</v>
      </c>
      <c r="B35" s="35" t="s">
        <v>1</v>
      </c>
      <c r="C35" s="35" t="s">
        <v>2</v>
      </c>
      <c r="D35" s="35" t="s">
        <v>3</v>
      </c>
      <c r="E35" s="35" t="s">
        <v>4</v>
      </c>
      <c r="F35" s="34" t="s">
        <v>189</v>
      </c>
      <c r="G35" s="34" t="s">
        <v>192</v>
      </c>
      <c r="H35" s="34" t="s">
        <v>190</v>
      </c>
      <c r="I35" s="34" t="s">
        <v>191</v>
      </c>
    </row>
    <row r="36" spans="1:9" x14ac:dyDescent="0.35">
      <c r="A36" t="s">
        <v>269</v>
      </c>
    </row>
    <row r="38" spans="1:9" ht="15.5" x14ac:dyDescent="0.35">
      <c r="A38" s="50" t="s">
        <v>335</v>
      </c>
      <c r="B38" s="50"/>
      <c r="C38" s="50"/>
      <c r="D38" s="50"/>
      <c r="E38" s="50"/>
      <c r="F38" s="50"/>
      <c r="G38" s="50"/>
    </row>
    <row r="39" spans="1:9" ht="15.5" x14ac:dyDescent="0.35">
      <c r="A39" s="7"/>
      <c r="B39" s="7"/>
      <c r="C39" s="7"/>
      <c r="D39" s="7"/>
      <c r="E39" s="7"/>
      <c r="F39" s="7"/>
      <c r="G39" s="7"/>
    </row>
    <row r="40" spans="1:9" s="36" customFormat="1" ht="36" x14ac:dyDescent="0.3">
      <c r="A40" s="34" t="s">
        <v>6</v>
      </c>
      <c r="B40" s="35" t="s">
        <v>1</v>
      </c>
      <c r="C40" s="35" t="s">
        <v>2</v>
      </c>
      <c r="D40" s="35" t="s">
        <v>3</v>
      </c>
      <c r="E40" s="35" t="s">
        <v>4</v>
      </c>
      <c r="F40" s="34" t="s">
        <v>189</v>
      </c>
      <c r="G40" s="34" t="s">
        <v>192</v>
      </c>
      <c r="H40" s="34" t="s">
        <v>190</v>
      </c>
      <c r="I40" s="34" t="s">
        <v>191</v>
      </c>
    </row>
    <row r="41" spans="1:9" x14ac:dyDescent="0.35">
      <c r="A41" t="s">
        <v>269</v>
      </c>
    </row>
    <row r="43" spans="1:9" ht="15.5" x14ac:dyDescent="0.35">
      <c r="A43" s="50" t="s">
        <v>336</v>
      </c>
      <c r="B43" s="50"/>
      <c r="C43" s="50"/>
      <c r="D43" s="50"/>
      <c r="E43" s="50"/>
      <c r="F43" s="50"/>
      <c r="G43" s="50"/>
    </row>
    <row r="44" spans="1:9" ht="15.5" x14ac:dyDescent="0.35">
      <c r="A44" s="7"/>
      <c r="B44" s="7"/>
      <c r="C44" s="7"/>
      <c r="D44" s="7"/>
      <c r="E44" s="7"/>
      <c r="F44" s="7"/>
      <c r="G44" s="7"/>
    </row>
    <row r="45" spans="1:9" s="36" customFormat="1" ht="36" x14ac:dyDescent="0.3">
      <c r="A45" s="34" t="s">
        <v>6</v>
      </c>
      <c r="B45" s="35" t="s">
        <v>1</v>
      </c>
      <c r="C45" s="35" t="s">
        <v>2</v>
      </c>
      <c r="D45" s="35" t="s">
        <v>3</v>
      </c>
      <c r="E45" s="35" t="s">
        <v>4</v>
      </c>
      <c r="F45" s="34" t="s">
        <v>189</v>
      </c>
      <c r="G45" s="34" t="s">
        <v>192</v>
      </c>
      <c r="H45" s="34" t="s">
        <v>190</v>
      </c>
      <c r="I45" s="34" t="s">
        <v>191</v>
      </c>
    </row>
    <row r="46" spans="1:9" x14ac:dyDescent="0.35">
      <c r="A46" t="s">
        <v>269</v>
      </c>
    </row>
    <row r="48" spans="1:9" ht="15.5" x14ac:dyDescent="0.35">
      <c r="A48" s="50" t="s">
        <v>337</v>
      </c>
      <c r="B48" s="50"/>
      <c r="C48" s="50"/>
      <c r="D48" s="50"/>
      <c r="E48" s="50"/>
      <c r="F48" s="50"/>
      <c r="G48" s="50"/>
    </row>
    <row r="49" spans="1:9" ht="15.5" x14ac:dyDescent="0.35">
      <c r="A49" s="7"/>
      <c r="B49" s="7"/>
      <c r="C49" s="7"/>
      <c r="D49" s="7"/>
      <c r="E49" s="7"/>
      <c r="F49" s="7"/>
      <c r="G49" s="7"/>
    </row>
    <row r="50" spans="1:9" s="36" customFormat="1" ht="36" x14ac:dyDescent="0.3">
      <c r="A50" s="34" t="s">
        <v>6</v>
      </c>
      <c r="B50" s="35" t="s">
        <v>1</v>
      </c>
      <c r="C50" s="35" t="s">
        <v>2</v>
      </c>
      <c r="D50" s="35" t="s">
        <v>3</v>
      </c>
      <c r="E50" s="35" t="s">
        <v>4</v>
      </c>
      <c r="F50" s="34" t="s">
        <v>189</v>
      </c>
      <c r="G50" s="34" t="s">
        <v>192</v>
      </c>
      <c r="H50" s="34" t="s">
        <v>190</v>
      </c>
      <c r="I50" s="34" t="s">
        <v>191</v>
      </c>
    </row>
    <row r="51" spans="1:9" ht="105.75" customHeight="1" x14ac:dyDescent="0.35">
      <c r="A51" s="20" t="s">
        <v>308</v>
      </c>
      <c r="B51" s="20" t="s">
        <v>309</v>
      </c>
      <c r="C51" s="3">
        <v>44474</v>
      </c>
      <c r="D51" s="20" t="s">
        <v>212</v>
      </c>
      <c r="E51" s="32" t="s">
        <v>340</v>
      </c>
      <c r="F51" s="21">
        <v>0</v>
      </c>
      <c r="G51" s="24">
        <v>950</v>
      </c>
      <c r="H51" s="26">
        <v>729</v>
      </c>
      <c r="I51" s="21">
        <v>0</v>
      </c>
    </row>
    <row r="52" spans="1:9" ht="105" customHeight="1" x14ac:dyDescent="0.35">
      <c r="A52" s="20" t="s">
        <v>311</v>
      </c>
      <c r="B52" s="20" t="s">
        <v>312</v>
      </c>
      <c r="C52" s="3">
        <v>44474</v>
      </c>
      <c r="D52" s="20" t="s">
        <v>212</v>
      </c>
      <c r="E52" s="33" t="s">
        <v>340</v>
      </c>
      <c r="F52" s="21">
        <v>0</v>
      </c>
      <c r="G52" s="24">
        <v>950</v>
      </c>
      <c r="H52" s="26">
        <v>729</v>
      </c>
      <c r="I52" s="21">
        <v>0</v>
      </c>
    </row>
    <row r="53" spans="1:9" ht="43.5" x14ac:dyDescent="0.35">
      <c r="A53" s="20" t="s">
        <v>313</v>
      </c>
      <c r="B53" s="20" t="s">
        <v>289</v>
      </c>
      <c r="C53" s="3">
        <v>44475</v>
      </c>
      <c r="D53" s="20" t="s">
        <v>118</v>
      </c>
      <c r="E53" s="32" t="s">
        <v>341</v>
      </c>
      <c r="F53" s="21">
        <v>0</v>
      </c>
      <c r="G53" s="24">
        <v>500</v>
      </c>
      <c r="H53" s="26">
        <v>2000</v>
      </c>
      <c r="I53" s="21">
        <v>0</v>
      </c>
    </row>
    <row r="55" spans="1:9" ht="15.5" x14ac:dyDescent="0.35">
      <c r="A55" s="50" t="s">
        <v>338</v>
      </c>
      <c r="B55" s="50"/>
      <c r="C55" s="50"/>
      <c r="D55" s="50"/>
      <c r="E55" s="50"/>
      <c r="F55" s="50"/>
      <c r="G55" s="50"/>
    </row>
    <row r="56" spans="1:9" ht="15.5" x14ac:dyDescent="0.35">
      <c r="A56" s="7"/>
      <c r="B56" s="7"/>
      <c r="C56" s="7"/>
      <c r="D56" s="7"/>
      <c r="E56" s="7"/>
      <c r="F56" s="7"/>
      <c r="G56" s="7"/>
    </row>
    <row r="57" spans="1:9" s="36" customFormat="1" ht="36" x14ac:dyDescent="0.3">
      <c r="A57" s="34" t="s">
        <v>6</v>
      </c>
      <c r="B57" s="35" t="s">
        <v>1</v>
      </c>
      <c r="C57" s="35" t="s">
        <v>2</v>
      </c>
      <c r="D57" s="35" t="s">
        <v>3</v>
      </c>
      <c r="E57" s="35" t="s">
        <v>4</v>
      </c>
      <c r="F57" s="34" t="s">
        <v>189</v>
      </c>
      <c r="G57" s="34" t="s">
        <v>192</v>
      </c>
      <c r="H57" s="34" t="s">
        <v>190</v>
      </c>
      <c r="I57" s="34" t="s">
        <v>191</v>
      </c>
    </row>
    <row r="58" spans="1:9" x14ac:dyDescent="0.35">
      <c r="A58" t="s">
        <v>269</v>
      </c>
    </row>
    <row r="60" spans="1:9" ht="15.5" x14ac:dyDescent="0.35">
      <c r="A60" s="50" t="s">
        <v>339</v>
      </c>
      <c r="B60" s="50"/>
      <c r="C60" s="50"/>
      <c r="D60" s="50"/>
      <c r="E60" s="50"/>
      <c r="F60" s="50"/>
      <c r="G60" s="50"/>
    </row>
    <row r="61" spans="1:9" ht="15.5" x14ac:dyDescent="0.35">
      <c r="A61" s="7"/>
      <c r="B61" s="7"/>
      <c r="C61" s="7"/>
      <c r="D61" s="7"/>
      <c r="E61" s="7"/>
      <c r="F61" s="7"/>
      <c r="G61" s="7"/>
    </row>
    <row r="62" spans="1:9" s="36" customFormat="1" ht="36" x14ac:dyDescent="0.3">
      <c r="A62" s="34" t="s">
        <v>6</v>
      </c>
      <c r="B62" s="35" t="s">
        <v>1</v>
      </c>
      <c r="C62" s="35" t="s">
        <v>2</v>
      </c>
      <c r="D62" s="35" t="s">
        <v>3</v>
      </c>
      <c r="E62" s="35" t="s">
        <v>4</v>
      </c>
      <c r="F62" s="34" t="s">
        <v>189</v>
      </c>
      <c r="G62" s="34" t="s">
        <v>192</v>
      </c>
      <c r="H62" s="34" t="s">
        <v>190</v>
      </c>
      <c r="I62" s="34" t="s">
        <v>191</v>
      </c>
    </row>
    <row r="63" spans="1:9" x14ac:dyDescent="0.35">
      <c r="A63" t="s">
        <v>269</v>
      </c>
    </row>
  </sheetData>
  <mergeCells count="14">
    <mergeCell ref="A55:G55"/>
    <mergeCell ref="A60:G60"/>
    <mergeCell ref="A23:G23"/>
    <mergeCell ref="A28:G28"/>
    <mergeCell ref="A33:G33"/>
    <mergeCell ref="A38:G38"/>
    <mergeCell ref="A43:G43"/>
    <mergeCell ref="A48:G48"/>
    <mergeCell ref="A18:G18"/>
    <mergeCell ref="A1:G1"/>
    <mergeCell ref="A2:G2"/>
    <mergeCell ref="A3:G3"/>
    <mergeCell ref="A8:G8"/>
    <mergeCell ref="A13:G13"/>
  </mergeCells>
  <dataValidations count="6">
    <dataValidation type="custom" showInputMessage="1" showErrorMessage="1" errorTitle="Valor Diária" error="O Valor Diária é Invalido!_x000a__x000a_Provavelmento o formato do valor está fora do padrão, observe se utilizou &quot;Ponto&quot; para separar os decimais, é necessário &quot;Virgula&quot; para separar os decimais, ou então foi digitado Texto." promptTitle="Valor Diária" prompt="Campo Numérico, com 02 casas decimais sem separador de milhar." sqref="G51:G53" xr:uid="{00000000-0002-0000-5400-000000000000}">
      <formula1>IF(VALUE(TEXT(SUBSTITUTE(SUBSTITUTE(G51,".",","), ".", ""), "0,00_ ;-0,00 ")) = VALUE(G51),VALUE(TEXT(SUBSTITUTE(SUBSTITUTE(G51,".",","), ".", ""), "0,00_ ;-0,00 ")),VALUE(TEXT(SUBSTITUTE(SUBSTITUTE(G51,".",","), ".", ""), "0,00_ ;-0,00 ")) )</formula1>
    </dataValidation>
    <dataValidation type="textLength" allowBlank="1" showInputMessage="1" showErrorMessage="1" errorTitle="Nome do Favorecido" error="Quantidade Caracteres Insuficiente, no mínimo 5 caracteres e no máximo 200" promptTitle="Nome do Favorecido" prompt="Nome do Favorecido (até 200 caracteres)" sqref="A51:A53" xr:uid="{00000000-0002-0000-5400-000001000000}">
      <formula1>5</formula1>
      <formula2>200</formula2>
    </dataValidation>
    <dataValidation type="textLength" showInputMessage="1" showErrorMessage="1" errorTitle="Cargo" error="Quantidade de caracter Insuficiente_x000a__x000a_no mínimo 5 caracteres e no máximo 200 caracteres" promptTitle="Cargo" prompt="Cargo (até 200 caracteres)" sqref="B51:B53" xr:uid="{00000000-0002-0000-5400-000002000000}">
      <formula1>5</formula1>
      <formula2>200</formula2>
    </dataValidation>
    <dataValidation allowBlank="1" showInputMessage="1" showErrorMessage="1" promptTitle="Destino" prompt="Campo Livre" sqref="D51:E53" xr:uid="{00000000-0002-0000-5400-000003000000}"/>
    <dataValidation type="custom" showInputMessage="1" showErrorMessage="1" errorTitle="Valor Passagem" error="O Valor Passagem é Invalido!_x000a__x000a_Provavelmento o formato do valor está fora do padrão, observe se utilizou &quot;Ponto&quot; para separar os decimais, é necessário &quot;Virgula&quot; para separar os decimais, ou então foi digitado Texto." promptTitle="Valor Passagem" prompt="Campo Numérico, com 02 casas decimais sem separador de milhar." sqref="H51:H53" xr:uid="{00000000-0002-0000-5400-000004000000}">
      <formula1>IF(VALUE(TEXT(SUBSTITUTE(SUBSTITUTE(H51,".",","), ".", ""), "0,00_ ;-0,00 ")) = VALUE(H51),VALUE(TEXT(SUBSTITUTE(SUBSTITUTE(H51,".",","), ".", ""), "0,00_ ;-0,00 ")),VALUE(TEXT(SUBSTITUTE(SUBSTITUTE(H51,".",","), ".", ""), "0,00_ ;-0,00 ")) )</formula1>
    </dataValidation>
    <dataValidation type="custom" operator="equal" allowBlank="1" showInputMessage="1" showErrorMessage="1" errorTitle="Data " error="Data Digitada Invalida._x000a__x000a_O Valor Informado Provavelmente não é uma Data!" promptTitle="Data" prompt="Data (no Formato DD/MM/AAAA)" sqref="C51:C53" xr:uid="{00000000-0002-0000-5400-000005000000}">
      <formula1>IF((DATEVALUE(TEXT(C51, "dd/mm/aaaa"))), C51, TEXT(C51,"dd/mm/aaaa"))</formula1>
    </dataValidation>
  </dataValidations>
  <pageMargins left="0.511811024" right="0.511811024" top="0.78740157499999996" bottom="0.78740157499999996" header="0.31496062000000002" footer="0.31496062000000002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90</vt:i4>
      </vt:variant>
      <vt:variant>
        <vt:lpstr>Intervalos Nomeados</vt:lpstr>
      </vt:variant>
      <vt:variant>
        <vt:i4>2</vt:i4>
      </vt:variant>
    </vt:vector>
  </HeadingPairs>
  <TitlesOfParts>
    <vt:vector size="92" baseType="lpstr">
      <vt:lpstr>Jun-16</vt:lpstr>
      <vt:lpstr>Jul-16</vt:lpstr>
      <vt:lpstr>Ago-16</vt:lpstr>
      <vt:lpstr>Set-16</vt:lpstr>
      <vt:lpstr>Out-16</vt:lpstr>
      <vt:lpstr>Nov-16</vt:lpstr>
      <vt:lpstr>Dez-16</vt:lpstr>
      <vt:lpstr>Jan-17</vt:lpstr>
      <vt:lpstr>Fev-2017</vt:lpstr>
      <vt:lpstr>Mar-2017</vt:lpstr>
      <vt:lpstr>Abr-17</vt:lpstr>
      <vt:lpstr>Mai-17</vt:lpstr>
      <vt:lpstr>Jun-17</vt:lpstr>
      <vt:lpstr>Jul-17</vt:lpstr>
      <vt:lpstr>Ago-17</vt:lpstr>
      <vt:lpstr>Set-17</vt:lpstr>
      <vt:lpstr>Out-17</vt:lpstr>
      <vt:lpstr>Nov-17</vt:lpstr>
      <vt:lpstr>Dez-17</vt:lpstr>
      <vt:lpstr>Jan-18</vt:lpstr>
      <vt:lpstr>Fev-18</vt:lpstr>
      <vt:lpstr>Mar-18</vt:lpstr>
      <vt:lpstr>Abr-18</vt:lpstr>
      <vt:lpstr>Mai-18</vt:lpstr>
      <vt:lpstr>Jun-18</vt:lpstr>
      <vt:lpstr>Jul-18</vt:lpstr>
      <vt:lpstr>Ago-18</vt:lpstr>
      <vt:lpstr>Set-18</vt:lpstr>
      <vt:lpstr>Out-18</vt:lpstr>
      <vt:lpstr>Nov-18</vt:lpstr>
      <vt:lpstr>Dez-18</vt:lpstr>
      <vt:lpstr>Jan-19</vt:lpstr>
      <vt:lpstr>Fev-19</vt:lpstr>
      <vt:lpstr>Mar-19</vt:lpstr>
      <vt:lpstr>Abr-19</vt:lpstr>
      <vt:lpstr>Mai-19</vt:lpstr>
      <vt:lpstr>Jun-19 </vt:lpstr>
      <vt:lpstr>Jul-19 </vt:lpstr>
      <vt:lpstr>Ago-19</vt:lpstr>
      <vt:lpstr>Set-19 </vt:lpstr>
      <vt:lpstr>Out-19</vt:lpstr>
      <vt:lpstr>Nov-19</vt:lpstr>
      <vt:lpstr>Dez-19</vt:lpstr>
      <vt:lpstr>Jan-20</vt:lpstr>
      <vt:lpstr>Fev-20</vt:lpstr>
      <vt:lpstr>Mar-20</vt:lpstr>
      <vt:lpstr>Abr-20</vt:lpstr>
      <vt:lpstr>Mai-20</vt:lpstr>
      <vt:lpstr>Jun-20</vt:lpstr>
      <vt:lpstr>Jul-20</vt:lpstr>
      <vt:lpstr>Ago-20</vt:lpstr>
      <vt:lpstr>Set-20</vt:lpstr>
      <vt:lpstr>Out-20</vt:lpstr>
      <vt:lpstr>Nov-20</vt:lpstr>
      <vt:lpstr>Dez-20</vt:lpstr>
      <vt:lpstr>Jan-21</vt:lpstr>
      <vt:lpstr>Fev-21</vt:lpstr>
      <vt:lpstr>Mar-21</vt:lpstr>
      <vt:lpstr>Abr-21</vt:lpstr>
      <vt:lpstr>Mai-21</vt:lpstr>
      <vt:lpstr>Jun-21</vt:lpstr>
      <vt:lpstr>Jul-21</vt:lpstr>
      <vt:lpstr>Ago-21</vt:lpstr>
      <vt:lpstr>Set-21</vt:lpstr>
      <vt:lpstr>Out-21</vt:lpstr>
      <vt:lpstr>NOV-21</vt:lpstr>
      <vt:lpstr>DEZ-21</vt:lpstr>
      <vt:lpstr>JAN-22</vt:lpstr>
      <vt:lpstr>FEV-22</vt:lpstr>
      <vt:lpstr>MAR-22</vt:lpstr>
      <vt:lpstr>ABR-22</vt:lpstr>
      <vt:lpstr>MAI-2022</vt:lpstr>
      <vt:lpstr>JUN-2022</vt:lpstr>
      <vt:lpstr>JUL-2022</vt:lpstr>
      <vt:lpstr>AGO-2022</vt:lpstr>
      <vt:lpstr>SET-2022</vt:lpstr>
      <vt:lpstr>OUT-2022</vt:lpstr>
      <vt:lpstr>NOV-2022</vt:lpstr>
      <vt:lpstr>DEZ-2022</vt:lpstr>
      <vt:lpstr>JAN-2023</vt:lpstr>
      <vt:lpstr>FEV-2023</vt:lpstr>
      <vt:lpstr>MAR-2023</vt:lpstr>
      <vt:lpstr>ABR-2023</vt:lpstr>
      <vt:lpstr>MAI-2023</vt:lpstr>
      <vt:lpstr>JUN-2023</vt:lpstr>
      <vt:lpstr>JUL-2023</vt:lpstr>
      <vt:lpstr>AGO-2023</vt:lpstr>
      <vt:lpstr>SET-2023</vt:lpstr>
      <vt:lpstr>OUT-2023</vt:lpstr>
      <vt:lpstr>REQ. TCE-21</vt:lpstr>
      <vt:lpstr>'Jun-16'!Area_de_impressao</vt:lpstr>
      <vt:lpstr>'Jun-19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Lylian Fernandes Duarte</dc:creator>
  <cp:lastModifiedBy>DANILO DUARTE BALBINO</cp:lastModifiedBy>
  <cp:lastPrinted>2022-05-06T18:59:07Z</cp:lastPrinted>
  <dcterms:created xsi:type="dcterms:W3CDTF">2016-06-20T14:59:32Z</dcterms:created>
  <dcterms:modified xsi:type="dcterms:W3CDTF">2024-03-28T13:55:30Z</dcterms:modified>
</cp:coreProperties>
</file>